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MC M" sheetId="1" r:id="rId4"/>
    <sheet name="MC M finale" sheetId="2" r:id="rId5"/>
    <sheet name="MC F" sheetId="3" r:id="rId6"/>
    <sheet name="MC F finale" sheetId="4" r:id="rId7"/>
    <sheet name="CU M" sheetId="5" r:id="rId8"/>
    <sheet name="CU M finale" sheetId="6" r:id="rId9"/>
    <sheet name="CU F" sheetId="7" r:id="rId10"/>
    <sheet name="CU F finale" sheetId="8" r:id="rId11"/>
    <sheet name="ES M" sheetId="9" r:id="rId12"/>
    <sheet name="ES M finale" sheetId="10" r:id="rId13"/>
    <sheet name="ES F" sheetId="11" r:id="rId14"/>
    <sheet name="ES F finale" sheetId="12" r:id="rId15"/>
    <sheet name="RA M" sheetId="13" r:id="rId16"/>
    <sheet name="RA M finale" sheetId="14" r:id="rId17"/>
    <sheet name="RA F" sheetId="15" r:id="rId18"/>
    <sheet name="RA F finale" sheetId="16" r:id="rId19"/>
    <sheet name="YA M" sheetId="17" r:id="rId20"/>
    <sheet name="YA M finale" sheetId="18" r:id="rId21"/>
    <sheet name="YA F" sheetId="19" r:id="rId22"/>
    <sheet name="YA F finale" sheetId="20" r:id="rId23"/>
    <sheet name="YB M" sheetId="21" r:id="rId24"/>
    <sheet name="YB M finale" sheetId="22" r:id="rId25"/>
    <sheet name="YB F" sheetId="23" r:id="rId26"/>
    <sheet name="YB F finale" sheetId="24" r:id="rId27"/>
    <sheet name="JU M" sheetId="25" r:id="rId28"/>
    <sheet name="JU M finale" sheetId="26" r:id="rId29"/>
    <sheet name="JU F" sheetId="27" r:id="rId30"/>
    <sheet name="JU F finale" sheetId="28" r:id="rId31"/>
    <sheet name="Punti Squadre" sheetId="29" r:id="rId32"/>
    <sheet name="Punt.provvisorio" sheetId="30" r:id="rId33"/>
  </sheets>
</workbook>
</file>

<file path=xl/sharedStrings.xml><?xml version="1.0" encoding="utf-8"?>
<sst xmlns="http://schemas.openxmlformats.org/spreadsheetml/2006/main" uniqueCount="356">
  <si>
    <t>MINICUCCIOLI M.</t>
  </si>
  <si>
    <t>atleta</t>
  </si>
  <si>
    <t>Cod.soc.</t>
  </si>
  <si>
    <t>squadra</t>
  </si>
  <si>
    <t>gara1      Torino</t>
  </si>
  <si>
    <t>gara2       Piasco</t>
  </si>
  <si>
    <t>gara3     Candia</t>
  </si>
  <si>
    <t>gara4      Omegna</t>
  </si>
  <si>
    <t>gara5   Vinadio</t>
  </si>
  <si>
    <t>gara6 Entracque</t>
  </si>
  <si>
    <t>finale       Aosta</t>
  </si>
  <si>
    <t>PUNTI</t>
  </si>
  <si>
    <t>GARE</t>
  </si>
  <si>
    <t>punti squadra</t>
  </si>
  <si>
    <t>cod</t>
  </si>
  <si>
    <t>punti</t>
  </si>
  <si>
    <t>punt.provvisorio</t>
  </si>
  <si>
    <t>SI</t>
  </si>
  <si>
    <t>COL PIETRO</t>
  </si>
  <si>
    <t>GRANBIKE TRIATHLON</t>
  </si>
  <si>
    <t>ASD AIRONE TRIATHLON</t>
  </si>
  <si>
    <t>DUTTO STEFANO</t>
  </si>
  <si>
    <t>CUNEO 1198</t>
  </si>
  <si>
    <t>ASD OASI LAURA VICUNA</t>
  </si>
  <si>
    <t>MARINELLA LEONRDO</t>
  </si>
  <si>
    <t>ASD VIRTUS</t>
  </si>
  <si>
    <t>ASD TRIVIVISPORT FOSSANO</t>
  </si>
  <si>
    <t>PETRINI LUDOVICO</t>
  </si>
  <si>
    <t>ASD TORINO TRIATHLON</t>
  </si>
  <si>
    <t>BERNARDI ALESSIO</t>
  </si>
  <si>
    <t>ASD TRI TEAM SAVIGLIANO</t>
  </si>
  <si>
    <t>PESARELLI ALESSIO</t>
  </si>
  <si>
    <t>ALBA TRIATHLON</t>
  </si>
  <si>
    <t>ROLLINO TOMMASO</t>
  </si>
  <si>
    <t>AQUATICA TORINO</t>
  </si>
  <si>
    <t>AOSTO AGOSTINO</t>
  </si>
  <si>
    <t>HYDRO SPORT</t>
  </si>
  <si>
    <t>ASD TEAM HIBISCUS</t>
  </si>
  <si>
    <t>CHIEROTTI LEONARDO</t>
  </si>
  <si>
    <t>DEMARIA LEONARDO</t>
  </si>
  <si>
    <t>CUS TORINO</t>
  </si>
  <si>
    <t>PALERMO FEDERICO</t>
  </si>
  <si>
    <t>ASD CANAVESE TRIATHLON</t>
  </si>
  <si>
    <t>BORRAZZI LEONARDO</t>
  </si>
  <si>
    <t>CUNEO TRIATHLON</t>
  </si>
  <si>
    <t>BONIFACINO ALBERTO</t>
  </si>
  <si>
    <t>ASD CUSIO CUP</t>
  </si>
  <si>
    <t>CONCIALDI ALESSANDRO</t>
  </si>
  <si>
    <t>SAI FRECCE BIANCHE</t>
  </si>
  <si>
    <t>DIMENSIONE SPORT</t>
  </si>
  <si>
    <t>LERDA RICCARDO</t>
  </si>
  <si>
    <t>SSD HYDRO SPORT STETA NUOTO</t>
  </si>
  <si>
    <t>NO</t>
  </si>
  <si>
    <t>ASD TRIATHLON IRONBIELLA</t>
  </si>
  <si>
    <t>ASD LOS TIGRES</t>
  </si>
  <si>
    <t>PEPERONCINO TRIATHLON TEAM</t>
  </si>
  <si>
    <t>ASD SAI FRECCE BIANCHE</t>
  </si>
  <si>
    <t>AZZURRA TRIATHLON</t>
  </si>
  <si>
    <t>ASD TRIATHLON NOVARA</t>
  </si>
  <si>
    <t>VALLE GESSO SPORT</t>
  </si>
  <si>
    <t>IVREA TRIATHLON</t>
  </si>
  <si>
    <t>VALLE D’AOSTA TRIATHLON</t>
  </si>
  <si>
    <t>NINETEEN HUNDRED</t>
  </si>
  <si>
    <t>MINICUCCIOLI F.</t>
  </si>
  <si>
    <t>gara3      Candia</t>
  </si>
  <si>
    <t>gara4     Omegna</t>
  </si>
  <si>
    <t>FIANDRA SARA</t>
  </si>
  <si>
    <t>SCIARROTA SIMONA ANGELICA</t>
  </si>
  <si>
    <t>CHERCHI ANITA</t>
  </si>
  <si>
    <t>FIANDRA BEATRICE</t>
  </si>
  <si>
    <t>GIORDANO ANNALISA</t>
  </si>
  <si>
    <t>RIVELLA GIULIA</t>
  </si>
  <si>
    <t>GRANBIKE</t>
  </si>
  <si>
    <t>SCOTTO VITTORIA</t>
  </si>
  <si>
    <t>TRIVIVISPORT</t>
  </si>
  <si>
    <t>CUCCIOLI M.</t>
  </si>
  <si>
    <t>gara2      Piasco</t>
  </si>
  <si>
    <t>ICARDI ALBERICO</t>
  </si>
  <si>
    <t>COL FILIPPO</t>
  </si>
  <si>
    <t>FERRARA GABRIELE</t>
  </si>
  <si>
    <t>MARGARIA SEBASTIANO</t>
  </si>
  <si>
    <t>CHERCHI ANTONIO</t>
  </si>
  <si>
    <t>MAZZINI LEONARDO</t>
  </si>
  <si>
    <t>AIRONE TRIATHLON</t>
  </si>
  <si>
    <t>GATTI LORENZO</t>
  </si>
  <si>
    <t>TORINO TRIATHLON</t>
  </si>
  <si>
    <t>MARGARIA TOMMASO</t>
  </si>
  <si>
    <t>GIORDANO GABRIELE</t>
  </si>
  <si>
    <t>PELUSO GABRIELE</t>
  </si>
  <si>
    <t>SOMMARIVA TOMMASO</t>
  </si>
  <si>
    <t>ZANNA CARLO</t>
  </si>
  <si>
    <t>MATARAZZO PIETRO</t>
  </si>
  <si>
    <t>TRUCCO MATTEO</t>
  </si>
  <si>
    <t>BERTUCCI GIUSIANA GUALTIERO</t>
  </si>
  <si>
    <t>SINI RICCARDO</t>
  </si>
  <si>
    <t>VELLANO MATTIA</t>
  </si>
  <si>
    <t>TODDE GABRIEL</t>
  </si>
  <si>
    <t>LOVERA ETTORE</t>
  </si>
  <si>
    <t>BONIFACINO EDOARDO</t>
  </si>
  <si>
    <t>RESECCO LORENZO</t>
  </si>
  <si>
    <t>LOMBARDO NICOLAS</t>
  </si>
  <si>
    <t>SANGIORGI ANNIBALE</t>
  </si>
  <si>
    <t>IRONBIELLA</t>
  </si>
  <si>
    <t>BO ALBERTO</t>
  </si>
  <si>
    <t>CALMODIO MATTEO</t>
  </si>
  <si>
    <t>TRI TEAM SAVIGLIANO</t>
  </si>
  <si>
    <t>CUCCIOLI F.</t>
  </si>
  <si>
    <t>cat.</t>
  </si>
  <si>
    <t>cod.</t>
  </si>
  <si>
    <t>TURBIGLIO SILVIA</t>
  </si>
  <si>
    <t>BERNARDI LUCIA</t>
  </si>
  <si>
    <t>TOGNOLONI SOFIA</t>
  </si>
  <si>
    <t>RAVERA GIADA</t>
  </si>
  <si>
    <t>PORDENON ERICA</t>
  </si>
  <si>
    <t>SIMONCINI EMMA</t>
  </si>
  <si>
    <t>VALLE D’AOSTA</t>
  </si>
  <si>
    <t>BELLOTTI REBECCA</t>
  </si>
  <si>
    <t>NANO ANGELICA</t>
  </si>
  <si>
    <t>BUTTURINI EMMA</t>
  </si>
  <si>
    <t>PACE ANNA MARIA</t>
  </si>
  <si>
    <t>MARINELLA CAMILLA</t>
  </si>
  <si>
    <t>RESECCO MATILDE</t>
  </si>
  <si>
    <t>PESARELLI ALICE</t>
  </si>
  <si>
    <t>BRONGO MARISOL</t>
  </si>
  <si>
    <t>PETRECCA LUDOVICA</t>
  </si>
  <si>
    <t>CANZONERI MARTA</t>
  </si>
  <si>
    <t>SEMINO VERONICA</t>
  </si>
  <si>
    <t>BERTAGNIN ILARIA</t>
  </si>
  <si>
    <t>ESORDIENTI M.</t>
  </si>
  <si>
    <t>gara3    Candia</t>
  </si>
  <si>
    <t>gara5    Vinadio</t>
  </si>
  <si>
    <t>GIULIANO RICCARDO</t>
  </si>
  <si>
    <t>BARALE PAOLO</t>
  </si>
  <si>
    <t>FERRARA ALESSIO</t>
  </si>
  <si>
    <t>FERRARIS SIMONE</t>
  </si>
  <si>
    <t>GERMANO ALBERTO</t>
  </si>
  <si>
    <t>COLOGNESE FEDERICO</t>
  </si>
  <si>
    <t>SARACANO DAVIDE</t>
  </si>
  <si>
    <t>BISIO LORENZO</t>
  </si>
  <si>
    <t>SANTINI MARCO</t>
  </si>
  <si>
    <t>FRUTAZ NICOLAS</t>
  </si>
  <si>
    <t>ALDIGERI TOMMASO</t>
  </si>
  <si>
    <t>BRONGO ANTOINE</t>
  </si>
  <si>
    <t>RIGAUDO ALBERTO</t>
  </si>
  <si>
    <t>MARGARIA EMANUELE</t>
  </si>
  <si>
    <t>PORDENON MIRCO</t>
  </si>
  <si>
    <t>PETRINI LEOPODO</t>
  </si>
  <si>
    <t>PELOSI FRANCESCO</t>
  </si>
  <si>
    <t>IOVINO ALESSANDRO</t>
  </si>
  <si>
    <t>ES SIDONNI AKRAM</t>
  </si>
  <si>
    <t>DEMARIA GIOELE</t>
  </si>
  <si>
    <t>GIORDANA ALBERTO</t>
  </si>
  <si>
    <t>GALLO SAMUELE</t>
  </si>
  <si>
    <t>KOUALALE SABER</t>
  </si>
  <si>
    <t>MINIOTTI MATTIA</t>
  </si>
  <si>
    <t>DE STASIO FABRIZIO</t>
  </si>
  <si>
    <t>QUAGLIA TOMMASO</t>
  </si>
  <si>
    <t>MOLINATTO LUIGI</t>
  </si>
  <si>
    <t>BAROSI EMANUELE</t>
  </si>
  <si>
    <t>IVALDI DENIS</t>
  </si>
  <si>
    <t>RINALDI DANILO</t>
  </si>
  <si>
    <t>MICHELETTI LUDOVICO</t>
  </si>
  <si>
    <t>CELESTE LORENZO</t>
  </si>
  <si>
    <t>GIORDANO NICOLA</t>
  </si>
  <si>
    <t>MAGLIONE MATTIA</t>
  </si>
  <si>
    <t>SANGIORGI ACHILLE</t>
  </si>
  <si>
    <t>BERETTA FRANCESCO</t>
  </si>
  <si>
    <t>BOTTA GRAZIANO</t>
  </si>
  <si>
    <t>PALERMO EMANUELE</t>
  </si>
  <si>
    <t>NINEEEN HUNDRED</t>
  </si>
  <si>
    <t>SEMINO NICOLO’</t>
  </si>
  <si>
    <t>TRUCCO MILVIO</t>
  </si>
  <si>
    <t>ESORDIENTI F.</t>
  </si>
  <si>
    <t>gara2    Piasco</t>
  </si>
  <si>
    <t>BERNARDI SARA</t>
  </si>
  <si>
    <t>TURBIGLIO LUCIA</t>
  </si>
  <si>
    <t>MARGARIA GAIA</t>
  </si>
  <si>
    <t>TOGNOLONI GIORGIA</t>
  </si>
  <si>
    <t>ANTONIOTTI COSTANZA</t>
  </si>
  <si>
    <t>VERGANO CECILIA</t>
  </si>
  <si>
    <t>ANGELINO MARTA</t>
  </si>
  <si>
    <t>SIMONCINI CECILIA</t>
  </si>
  <si>
    <t>CHIORBOLI ARIANNA</t>
  </si>
  <si>
    <t>VELLANO GAIA</t>
  </si>
  <si>
    <t>GUIDONI IRENE</t>
  </si>
  <si>
    <t>BENAZZO SONIA</t>
  </si>
  <si>
    <t>COL ALICE</t>
  </si>
  <si>
    <t>FIANDRA ROBERTA</t>
  </si>
  <si>
    <t>FARES LAURA</t>
  </si>
  <si>
    <t>NICOLETTA CHIARA</t>
  </si>
  <si>
    <t>BERTAGNIN ELISA</t>
  </si>
  <si>
    <t>DE MARCHI CHIARA</t>
  </si>
  <si>
    <t>CAROPPO SOFIA</t>
  </si>
  <si>
    <t>MALUSARDI ELISA</t>
  </si>
  <si>
    <t>GIRODENGO SARA</t>
  </si>
  <si>
    <t>RABBIA SILVIA</t>
  </si>
  <si>
    <t>RAGAZZI M.</t>
  </si>
  <si>
    <t>gara2     Piasco</t>
  </si>
  <si>
    <t>BARALE MARCO</t>
  </si>
  <si>
    <t>BUCATARU ENRICO LUCIANO</t>
  </si>
  <si>
    <t>ALLASINA FABIO</t>
  </si>
  <si>
    <t>T</t>
  </si>
  <si>
    <t>POLIKARPENKO KIRIL</t>
  </si>
  <si>
    <t>MATARAZZO VINCENZO</t>
  </si>
  <si>
    <t>BERTRANDI NICHOLAS</t>
  </si>
  <si>
    <t xml:space="preserve">GIULIANO GUGLIELMO </t>
  </si>
  <si>
    <t>RIGAUDO GABRIELE</t>
  </si>
  <si>
    <t>PLESCIA MATTEO</t>
  </si>
  <si>
    <t>MARTINEZ LEONARDO</t>
  </si>
  <si>
    <t>RAVERA GIOELE</t>
  </si>
  <si>
    <t>GAI GABRIELE</t>
  </si>
  <si>
    <t>SARACCO MATTIA</t>
  </si>
  <si>
    <t>FIANDRA NICOLA</t>
  </si>
  <si>
    <t>MORENO NICHOLAS</t>
  </si>
  <si>
    <t>FERRERO EMANUELE</t>
  </si>
  <si>
    <t>LOTTO DAVIDE</t>
  </si>
  <si>
    <t>NICOLETTA ANDREA</t>
  </si>
  <si>
    <t>BARONIO GIULIO</t>
  </si>
  <si>
    <t>DEMATTEIS NICHOLAS</t>
  </si>
  <si>
    <t>MORETTI NICCOLO’</t>
  </si>
  <si>
    <t>PIACENZA PAOLO</t>
  </si>
  <si>
    <t>ROMANO SIMEONE</t>
  </si>
  <si>
    <t>TROTTA ANDREA</t>
  </si>
  <si>
    <t>CAPITOLO EMANUELE</t>
  </si>
  <si>
    <t>PELOSI PIERO</t>
  </si>
  <si>
    <t>BERRETTA LORENZO</t>
  </si>
  <si>
    <t>LOVERA EDOARDO</t>
  </si>
  <si>
    <t>GARRONI TOMMASO</t>
  </si>
  <si>
    <t>GREGORI JACOPO</t>
  </si>
  <si>
    <t>SANGIORGI GUGLIELMO</t>
  </si>
  <si>
    <t>SIROLLA SAMUEL</t>
  </si>
  <si>
    <t>RELLI PIETRO</t>
  </si>
  <si>
    <t>ALDIGERI SIMONE</t>
  </si>
  <si>
    <t>IMMESI EDOARDO</t>
  </si>
  <si>
    <t>RAGAZZI F.</t>
  </si>
  <si>
    <t>GATTI GIULIA ANDREA</t>
  </si>
  <si>
    <t>CANCILLA GAIA</t>
  </si>
  <si>
    <t>SCIARROTTA GIULIA</t>
  </si>
  <si>
    <t>AGUIARI SOLINDA</t>
  </si>
  <si>
    <t>VITELLO CARLOTTA</t>
  </si>
  <si>
    <t>DUTTO MARIA</t>
  </si>
  <si>
    <t>LA CIURA GAIA</t>
  </si>
  <si>
    <t>SALVAGNO MATILDE</t>
  </si>
  <si>
    <t>GIORDANO MARTINA</t>
  </si>
  <si>
    <t>RONDELLI FRANCESCA</t>
  </si>
  <si>
    <t>MARGARIA ALICE</t>
  </si>
  <si>
    <t>PORTALURI ALICE</t>
  </si>
  <si>
    <t>LAVERDINI CECILIA</t>
  </si>
  <si>
    <t>HOUDO ANAIS</t>
  </si>
  <si>
    <t>BUTTURINI AGATA</t>
  </si>
  <si>
    <t>DALMASSO CHIARA</t>
  </si>
  <si>
    <t>QUADRIO MATILDE</t>
  </si>
  <si>
    <t>BENAZZO SERENA</t>
  </si>
  <si>
    <t>FRATI SOPHIE</t>
  </si>
  <si>
    <t>QUAGLIA CARLOTTA</t>
  </si>
  <si>
    <t>TRICHES VALENTINA</t>
  </si>
  <si>
    <t>YOUTH A M.</t>
  </si>
  <si>
    <t>DELLA DONNA SIMONE</t>
  </si>
  <si>
    <t>REYNERI DI LAGNASCO ALBERTO</t>
  </si>
  <si>
    <t>DE PONTE CHRISTIAN</t>
  </si>
  <si>
    <t>CIANI ALESSANDRO</t>
  </si>
  <si>
    <t>ROLETTO FILIPPO RENATO</t>
  </si>
  <si>
    <t>MARTUCCI SIMONE</t>
  </si>
  <si>
    <t>LA FAIETTA FRANCO</t>
  </si>
  <si>
    <t>BELTRANDO MATTIA</t>
  </si>
  <si>
    <t>GARSIA RICCARDO</t>
  </si>
  <si>
    <t>SANTINI PIETRO</t>
  </si>
  <si>
    <t>DE FALCO LUCA</t>
  </si>
  <si>
    <t>CHIRICO ALESSANDRO</t>
  </si>
  <si>
    <t>MARCHIORI FEDERICO</t>
  </si>
  <si>
    <t>TURBIGLIO PIETRO</t>
  </si>
  <si>
    <t>SCALA EFREM GIULIO</t>
  </si>
  <si>
    <t>MARCHETTI LUCA</t>
  </si>
  <si>
    <t>PORTALURI TOMMASO</t>
  </si>
  <si>
    <t>SANTO ALESSANDRO</t>
  </si>
  <si>
    <t>YOUTH A F.</t>
  </si>
  <si>
    <t>TURBIGLIO BIANCA</t>
  </si>
  <si>
    <t>GATTI LUDOVICA MARTINA</t>
  </si>
  <si>
    <t>CHRISTILLIN ROSSANA</t>
  </si>
  <si>
    <t>VARBELLA EUGENIA</t>
  </si>
  <si>
    <t>ACARNE MATILDE</t>
  </si>
  <si>
    <t>CHERCHI ALICE</t>
  </si>
  <si>
    <t>GAIDO GIULIA</t>
  </si>
  <si>
    <t>ROSSO MARTINA</t>
  </si>
  <si>
    <t>ALEMANI SARA</t>
  </si>
  <si>
    <t>REPETTO MARTA</t>
  </si>
  <si>
    <t>RAVIOLO MARIA</t>
  </si>
  <si>
    <t>BARNI GIANNI LUCREZIA</t>
  </si>
  <si>
    <t>PPR TEAM</t>
  </si>
  <si>
    <t>QUAGLIA CAMILLA</t>
  </si>
  <si>
    <t>SARACANO MANUELA</t>
  </si>
  <si>
    <t>RUFFILLI VITTORIA</t>
  </si>
  <si>
    <t>ALLASINA CHIARA</t>
  </si>
  <si>
    <t>DE PASCALI GAIA</t>
  </si>
  <si>
    <t>TORINO TRITHLON</t>
  </si>
  <si>
    <t>PESCE MARTINA</t>
  </si>
  <si>
    <t>MENDITTO BIANCA</t>
  </si>
  <si>
    <t>VAY GRETA</t>
  </si>
  <si>
    <t>GAGLIARDI EMMA SELMA</t>
  </si>
  <si>
    <t>YOUTH B M.</t>
  </si>
  <si>
    <t>MAGLIANO LUCA</t>
  </si>
  <si>
    <t>LAMBERTI LORENZO</t>
  </si>
  <si>
    <t>GERETTO LEONARDO</t>
  </si>
  <si>
    <t>BERTRANDI THOMAS</t>
  </si>
  <si>
    <t>GARRETTO VITTORIO</t>
  </si>
  <si>
    <t>CICCARELLI EDOARDO</t>
  </si>
  <si>
    <t>FONTANA NICOLO’</t>
  </si>
  <si>
    <t>CAPELLO SAMUELE</t>
  </si>
  <si>
    <t>LUZZATI TOMMASO</t>
  </si>
  <si>
    <t>SBORDONI FRANCESCO</t>
  </si>
  <si>
    <t>MARCHIORI UMBERTO</t>
  </si>
  <si>
    <t>DI TOMMASO LUCA</t>
  </si>
  <si>
    <t>VELARDOCCHIA PIETRO</t>
  </si>
  <si>
    <t>RINALDI ENRICO</t>
  </si>
  <si>
    <t>GARRONI PIETRO</t>
  </si>
  <si>
    <t>BUSA’ GABRIELE</t>
  </si>
  <si>
    <t>TREVES DAVID</t>
  </si>
  <si>
    <t>BOSCO EMILIANO</t>
  </si>
  <si>
    <t>YOUTH B F.</t>
  </si>
  <si>
    <t>REPETTO GIULIA</t>
  </si>
  <si>
    <t>CHIODO IRENE</t>
  </si>
  <si>
    <t>BUCCHERI ELISA</t>
  </si>
  <si>
    <t>BADINI CONFALONIERI ALBERICA</t>
  </si>
  <si>
    <t>MENDITTO MARTA</t>
  </si>
  <si>
    <t>BIANCHI AURORA</t>
  </si>
  <si>
    <t>JUNIOR M.</t>
  </si>
  <si>
    <t>LIOTTI FRANCESCO</t>
  </si>
  <si>
    <t>SORBA EDOARDO</t>
  </si>
  <si>
    <t>MILANESIO ALESSANDRO</t>
  </si>
  <si>
    <t>ALFERO NICOLO’</t>
  </si>
  <si>
    <t>BOZZATO MATTEO</t>
  </si>
  <si>
    <t>RATTO STEFANO</t>
  </si>
  <si>
    <t>JUNIOR F.</t>
  </si>
  <si>
    <t>TALPO MARTA</t>
  </si>
  <si>
    <t>PRATO ANNALISA</t>
  </si>
  <si>
    <t>ROLLE FRANCESCA</t>
  </si>
  <si>
    <t>COMO CHIARA</t>
  </si>
  <si>
    <t>BERGESIO SARA</t>
  </si>
  <si>
    <t>MC M</t>
  </si>
  <si>
    <t>MC F</t>
  </si>
  <si>
    <t>CU M</t>
  </si>
  <si>
    <t>CU F</t>
  </si>
  <si>
    <t>ES M</t>
  </si>
  <si>
    <t>ES F</t>
  </si>
  <si>
    <t>RA M</t>
  </si>
  <si>
    <t>RA F</t>
  </si>
  <si>
    <t>YA M</t>
  </si>
  <si>
    <t>YA F</t>
  </si>
  <si>
    <t>YB M</t>
  </si>
  <si>
    <t>YB F</t>
  </si>
  <si>
    <t>JU M</t>
  </si>
  <si>
    <t>JU F</t>
  </si>
  <si>
    <t>Totale</t>
  </si>
  <si>
    <t xml:space="preserve">IVREA TRIATHLON </t>
  </si>
  <si>
    <t xml:space="preserve">ORDINE SQUADRE </t>
  </si>
  <si>
    <t>CLASSIFICA GARE (tutti i punteggi)</t>
  </si>
</sst>
</file>

<file path=xl/styles.xml><?xml version="1.0" encoding="utf-8"?>
<styleSheet xmlns="http://schemas.openxmlformats.org/spreadsheetml/2006/main">
  <numFmts count="1">
    <numFmt numFmtId="0" formatCode="General"/>
  </numFmts>
  <fonts count="15">
    <font>
      <sz val="10"/>
      <color indexed="8"/>
      <name val="Helvetica"/>
    </font>
    <font>
      <sz val="12"/>
      <color indexed="8"/>
      <name val="Times New Roman"/>
    </font>
    <font>
      <sz val="12"/>
      <color indexed="8"/>
      <name val="Helvetica"/>
    </font>
    <font>
      <sz val="10"/>
      <color indexed="8"/>
      <name val="Arial"/>
    </font>
    <font>
      <sz val="13"/>
      <color indexed="8"/>
      <name val="Arial"/>
    </font>
    <font>
      <b val="1"/>
      <sz val="20"/>
      <color indexed="8"/>
      <name val="Arial"/>
    </font>
    <font>
      <sz val="20"/>
      <color indexed="8"/>
      <name val="Arial"/>
    </font>
    <font>
      <i val="1"/>
      <sz val="20"/>
      <color indexed="8"/>
      <name val="Arial"/>
    </font>
    <font>
      <b val="1"/>
      <i val="1"/>
      <sz val="20"/>
      <color indexed="8"/>
      <name val="Arial"/>
    </font>
    <font>
      <b val="1"/>
      <sz val="10"/>
      <color indexed="8"/>
      <name val="Arial"/>
    </font>
    <font>
      <b val="1"/>
      <sz val="10"/>
      <color indexed="8"/>
      <name val="Helvetica"/>
    </font>
    <font>
      <sz val="10"/>
      <color indexed="14"/>
      <name val="Helvetica"/>
    </font>
    <font>
      <sz val="22"/>
      <color indexed="8"/>
      <name val="Arial"/>
    </font>
    <font>
      <b val="1"/>
      <sz val="12"/>
      <color indexed="8"/>
      <name val="Arial"/>
    </font>
    <font>
      <sz val="12"/>
      <color indexed="8"/>
      <name val="Arial"/>
    </font>
  </fonts>
  <fills count="6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5"/>
        <bgColor auto="1"/>
      </patternFill>
    </fill>
  </fills>
  <borders count="3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9"/>
      </bottom>
      <diagonal/>
    </border>
    <border>
      <left style="thin">
        <color indexed="9"/>
      </left>
      <right style="medium">
        <color indexed="8"/>
      </right>
      <top style="medium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medium">
        <color indexed="8"/>
      </right>
      <top style="thin">
        <color indexed="8"/>
      </top>
      <bottom style="thin">
        <color indexed="9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9"/>
      </bottom>
      <diagonal/>
    </border>
    <border>
      <left style="thin">
        <color indexed="9"/>
      </left>
      <right style="medium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9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>
        <color indexed="8"/>
      </right>
      <top style="medium">
        <color indexed="8"/>
      </top>
      <bottom style="thin">
        <color indexed="9"/>
      </bottom>
      <diagonal/>
    </border>
    <border>
      <left>
        <color indexed="8"/>
      </left>
      <right>
        <color indexed="8"/>
      </right>
      <top style="medium">
        <color indexed="8"/>
      </top>
      <bottom>
        <color indexed="8"/>
      </bottom>
      <diagonal/>
    </border>
    <border>
      <left>
        <color indexed="8"/>
      </left>
      <right style="medium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>
        <color indexed="8"/>
      </top>
      <bottom style="thin">
        <color indexed="9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9"/>
      </right>
      <top style="thin">
        <color indexed="9"/>
      </top>
      <bottom style="medium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thin">
        <color indexed="9"/>
      </right>
      <top style="medium">
        <color indexed="8"/>
      </top>
      <bottom style="thin">
        <color indexed="9"/>
      </bottom>
      <diagonal/>
    </border>
    <border>
      <left style="medium">
        <color indexed="8"/>
      </left>
      <right style="medium">
        <color indexed="8"/>
      </right>
      <top>
        <color indexed="8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>
        <color indexed="8"/>
      </bottom>
      <diagonal/>
    </border>
    <border>
      <left style="medium">
        <color indexed="8"/>
      </left>
      <right>
        <color indexed="8"/>
      </right>
      <top>
        <color indexed="8"/>
      </top>
      <bottom style="medium">
        <color indexed="8"/>
      </bottom>
      <diagonal/>
    </border>
    <border>
      <left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193">
    <xf numFmtId="0" fontId="0" applyNumberFormat="0" applyFont="1" applyFill="0" applyBorder="0" applyAlignment="1" applyProtection="0">
      <alignment vertical="top" wrapText="1"/>
    </xf>
    <xf numFmtId="0" fontId="3" applyNumberFormat="1" applyFont="1" applyFill="0" applyBorder="0" applyAlignment="1" applyProtection="0">
      <alignment vertical="bottom"/>
    </xf>
    <xf numFmtId="49" fontId="5" borderId="1" applyNumberFormat="1" applyFont="1" applyFill="0" applyBorder="1" applyAlignment="1" applyProtection="0">
      <alignment horizontal="center" vertical="bottom"/>
    </xf>
    <xf numFmtId="1" fontId="5" borderId="1" applyNumberFormat="1" applyFont="1" applyFill="0" applyBorder="1" applyAlignment="1" applyProtection="0">
      <alignment horizontal="center" vertical="bottom"/>
    </xf>
    <xf numFmtId="0" fontId="3" borderId="1" applyNumberFormat="1" applyFont="1" applyFill="0" applyBorder="1" applyAlignment="1" applyProtection="0">
      <alignment vertical="bottom"/>
    </xf>
    <xf numFmtId="0" fontId="5" borderId="1" applyNumberFormat="0" applyFont="1" applyFill="0" applyBorder="1" applyAlignment="1" applyProtection="0">
      <alignment horizontal="center" vertical="bottom"/>
    </xf>
    <xf numFmtId="1" fontId="6" borderId="2" applyNumberFormat="1" applyFont="1" applyFill="0" applyBorder="1" applyAlignment="1" applyProtection="0">
      <alignment vertical="bottom"/>
    </xf>
    <xf numFmtId="1" fontId="6" borderId="3" applyNumberFormat="1" applyFont="1" applyFill="0" applyBorder="1" applyAlignment="1" applyProtection="0">
      <alignment vertical="bottom"/>
    </xf>
    <xf numFmtId="1" fontId="5" borderId="4" applyNumberFormat="1" applyFont="1" applyFill="0" applyBorder="1" applyAlignment="1" applyProtection="0">
      <alignment vertical="bottom"/>
    </xf>
    <xf numFmtId="0" fontId="3" borderId="4" applyNumberFormat="0" applyFont="1" applyFill="0" applyBorder="1" applyAlignment="1" applyProtection="0">
      <alignment vertical="bottom"/>
    </xf>
    <xf numFmtId="0" fontId="3" borderId="5" applyNumberFormat="0" applyFont="1" applyFill="0" applyBorder="1" applyAlignment="1" applyProtection="0">
      <alignment vertical="bottom"/>
    </xf>
    <xf numFmtId="1" fontId="7" borderId="1" applyNumberFormat="1" applyFont="1" applyFill="0" applyBorder="1" applyAlignment="1" applyProtection="0">
      <alignment horizontal="center" vertical="bottom"/>
    </xf>
    <xf numFmtId="49" fontId="7" borderId="1" applyNumberFormat="1" applyFont="1" applyFill="0" applyBorder="1" applyAlignment="1" applyProtection="0">
      <alignment horizontal="center" vertical="center"/>
    </xf>
    <xf numFmtId="49" fontId="7" borderId="1" applyNumberFormat="1" applyFont="1" applyFill="0" applyBorder="1" applyAlignment="1" applyProtection="0">
      <alignment horizontal="center" vertical="center" wrapText="1"/>
    </xf>
    <xf numFmtId="49" fontId="7" borderId="6" applyNumberFormat="1" applyFont="1" applyFill="0" applyBorder="1" applyAlignment="1" applyProtection="0">
      <alignment horizontal="center" vertical="center" wrapText="1"/>
    </xf>
    <xf numFmtId="49" fontId="8" fillId="2" borderId="7" applyNumberFormat="1" applyFont="1" applyFill="1" applyBorder="1" applyAlignment="1" applyProtection="0">
      <alignment horizontal="center" vertical="center"/>
    </xf>
    <xf numFmtId="49" fontId="8" fillId="3" borderId="7" applyNumberFormat="1" applyFont="1" applyFill="1" applyBorder="1" applyAlignment="1" applyProtection="0">
      <alignment horizontal="center" vertical="center"/>
    </xf>
    <xf numFmtId="1" fontId="3" borderId="8" applyNumberFormat="1" applyFont="1" applyFill="0" applyBorder="1" applyAlignment="1" applyProtection="0">
      <alignment vertical="center"/>
    </xf>
    <xf numFmtId="49" fontId="5" fillId="4" borderId="9" applyNumberFormat="1" applyFont="1" applyFill="1" applyBorder="1" applyAlignment="1" applyProtection="0">
      <alignment vertical="center"/>
    </xf>
    <xf numFmtId="49" fontId="5" fillId="4" borderId="10" applyNumberFormat="1" applyFont="1" applyFill="1" applyBorder="1" applyAlignment="1" applyProtection="0">
      <alignment horizontal="center" vertical="center"/>
    </xf>
    <xf numFmtId="49" fontId="5" fillId="4" borderId="11" applyNumberFormat="1" applyFont="1" applyFill="1" applyBorder="1" applyAlignment="1" applyProtection="0">
      <alignment horizontal="center" vertical="center"/>
    </xf>
    <xf numFmtId="1" fontId="9" borderId="12" applyNumberFormat="1" applyFont="1" applyFill="0" applyBorder="1" applyAlignment="1" applyProtection="0">
      <alignment vertical="center"/>
    </xf>
    <xf numFmtId="49" fontId="5" fillId="2" borderId="11" applyNumberFormat="1" applyFont="1" applyFill="1" applyBorder="1" applyAlignment="1" applyProtection="0">
      <alignment horizontal="center" vertical="center"/>
    </xf>
    <xf numFmtId="49" fontId="6" borderId="1" applyNumberFormat="1" applyFont="1" applyFill="0" applyBorder="1" applyAlignment="1" applyProtection="0">
      <alignment vertical="bottom"/>
    </xf>
    <xf numFmtId="1" fontId="6" borderId="1" applyNumberFormat="1" applyFont="1" applyFill="0" applyBorder="1" applyAlignment="1" applyProtection="0">
      <alignment vertical="bottom"/>
    </xf>
    <xf numFmtId="1" fontId="6" borderId="1" applyNumberFormat="1" applyFont="1" applyFill="0" applyBorder="1" applyAlignment="1" applyProtection="0">
      <alignment horizontal="center" vertical="bottom"/>
    </xf>
    <xf numFmtId="1" fontId="6" borderId="6" applyNumberFormat="1" applyFont="1" applyFill="0" applyBorder="1" applyAlignment="1" applyProtection="0">
      <alignment vertical="bottom"/>
    </xf>
    <xf numFmtId="0" fontId="8" fillId="2" borderId="7" applyNumberFormat="1" applyFont="1" applyFill="1" applyBorder="1" applyAlignment="1" applyProtection="0">
      <alignment horizontal="center" vertical="bottom"/>
    </xf>
    <xf numFmtId="0" fontId="8" fillId="3" borderId="7" applyNumberFormat="1" applyFont="1" applyFill="1" applyBorder="1" applyAlignment="1" applyProtection="0">
      <alignment horizontal="center" vertical="bottom"/>
    </xf>
    <xf numFmtId="0" fontId="3" borderId="8" applyNumberFormat="0" applyFont="1" applyFill="0" applyBorder="1" applyAlignment="1" applyProtection="0">
      <alignment vertical="bottom"/>
    </xf>
    <xf numFmtId="0" fontId="6" fillId="4" borderId="9" applyNumberFormat="1" applyFont="1" applyFill="1" applyBorder="1" applyAlignment="1" applyProtection="0">
      <alignment vertical="bottom"/>
    </xf>
    <xf numFmtId="49" fontId="6" fillId="4" borderId="10" applyNumberFormat="1" applyFont="1" applyFill="1" applyBorder="1" applyAlignment="1" applyProtection="0">
      <alignment vertical="bottom"/>
    </xf>
    <xf numFmtId="0" fontId="6" fillId="4" borderId="11" applyNumberFormat="1" applyFont="1" applyFill="1" applyBorder="1" applyAlignment="1" applyProtection="0">
      <alignment vertical="bottom"/>
    </xf>
    <xf numFmtId="0" fontId="3" borderId="12" applyNumberFormat="0" applyFont="1" applyFill="0" applyBorder="1" applyAlignment="1" applyProtection="0">
      <alignment vertical="bottom"/>
    </xf>
    <xf numFmtId="0" fontId="6" fillId="2" borderId="11" applyNumberFormat="1" applyFont="1" applyFill="1" applyBorder="1" applyAlignment="1" applyProtection="0">
      <alignment vertical="bottom"/>
    </xf>
    <xf numFmtId="0" fontId="6" borderId="1" applyNumberFormat="0" applyFont="1" applyFill="0" applyBorder="1" applyAlignment="1" applyProtection="0">
      <alignment vertical="bottom"/>
    </xf>
    <xf numFmtId="0" fontId="3" borderId="13" applyNumberFormat="0" applyFont="1" applyFill="0" applyBorder="1" applyAlignment="1" applyProtection="0">
      <alignment vertical="bottom"/>
    </xf>
    <xf numFmtId="0" fontId="3" borderId="14" applyNumberFormat="0" applyFont="1" applyFill="0" applyBorder="1" applyAlignment="1" applyProtection="0">
      <alignment vertical="bottom"/>
    </xf>
    <xf numFmtId="0" fontId="3" borderId="15" applyNumberFormat="0" applyFont="1" applyFill="0" applyBorder="1" applyAlignment="1" applyProtection="0">
      <alignment vertical="bottom"/>
    </xf>
    <xf numFmtId="1" fontId="6" fillId="4" borderId="9" applyNumberFormat="1" applyFont="1" applyFill="1" applyBorder="1" applyAlignment="1" applyProtection="0">
      <alignment vertical="bottom"/>
    </xf>
    <xf numFmtId="1" fontId="6" fillId="4" borderId="10" applyNumberFormat="1" applyFont="1" applyFill="1" applyBorder="1" applyAlignment="1" applyProtection="0">
      <alignment vertical="bottom"/>
    </xf>
    <xf numFmtId="1" fontId="6" fillId="4" borderId="11" applyNumberFormat="1" applyFont="1" applyFill="1" applyBorder="1" applyAlignment="1" applyProtection="0">
      <alignment vertical="bottom"/>
    </xf>
    <xf numFmtId="1" fontId="6" fillId="2" borderId="11" applyNumberFormat="1" applyFont="1" applyFill="1" applyBorder="1" applyAlignment="1" applyProtection="0">
      <alignment vertical="bottom"/>
    </xf>
    <xf numFmtId="0" fontId="3" borderId="16" applyNumberFormat="0" applyFont="1" applyFill="0" applyBorder="1" applyAlignment="1" applyProtection="0">
      <alignment vertical="bottom"/>
    </xf>
    <xf numFmtId="0" fontId="3" borderId="17" applyNumberFormat="0" applyFont="1" applyFill="0" applyBorder="1" applyAlignment="1" applyProtection="0">
      <alignment vertical="bottom"/>
    </xf>
    <xf numFmtId="0" fontId="3" borderId="18" applyNumberFormat="0" applyFont="1" applyFill="0" applyBorder="1" applyAlignment="1" applyProtection="0">
      <alignment vertical="bottom"/>
    </xf>
    <xf numFmtId="0" fontId="6" fillId="4" borderId="7" applyNumberFormat="1" applyFont="1" applyFill="1" applyBorder="1" applyAlignment="1" applyProtection="0">
      <alignment vertical="bottom"/>
    </xf>
    <xf numFmtId="0" fontId="6" fillId="2" borderId="7" applyNumberFormat="1" applyFont="1" applyFill="1" applyBorder="1" applyAlignment="1" applyProtection="0">
      <alignment vertical="bottom"/>
    </xf>
    <xf numFmtId="1" fontId="6" borderId="14" applyNumberFormat="1" applyFont="1" applyFill="0" applyBorder="1" applyAlignment="1" applyProtection="0">
      <alignment vertical="bottom"/>
    </xf>
    <xf numFmtId="1" fontId="6" borderId="19" applyNumberFormat="1" applyFont="1" applyFill="0" applyBorder="1" applyAlignment="1" applyProtection="0">
      <alignment vertical="bottom"/>
    </xf>
    <xf numFmtId="1" fontId="6" borderId="19" applyNumberFormat="1" applyFont="1" applyFill="0" applyBorder="1" applyAlignment="1" applyProtection="0">
      <alignment horizontal="center" vertical="bottom"/>
    </xf>
    <xf numFmtId="1" fontId="6" borderId="20" applyNumberFormat="1" applyFont="1" applyFill="0" applyBorder="1" applyAlignment="1" applyProtection="0">
      <alignment vertical="bottom"/>
    </xf>
    <xf numFmtId="0" fontId="5" fillId="2" borderId="7" applyNumberFormat="1" applyFont="1" applyFill="1" applyBorder="1" applyAlignment="1" applyProtection="0">
      <alignment horizontal="center" vertical="bottom"/>
    </xf>
    <xf numFmtId="0" fontId="3" borderId="21" applyNumberFormat="0" applyFont="1" applyFill="0" applyBorder="1" applyAlignment="1" applyProtection="0">
      <alignment vertical="bottom"/>
    </xf>
    <xf numFmtId="0" fontId="3" borderId="22" applyNumberFormat="0" applyFont="1" applyFill="0" applyBorder="1" applyAlignment="1" applyProtection="0">
      <alignment vertical="bottom"/>
    </xf>
    <xf numFmtId="0" fontId="0" applyNumberFormat="1" applyFont="1" applyFill="0" applyBorder="0" applyAlignment="1" applyProtection="0">
      <alignment vertical="top" wrapText="1"/>
    </xf>
    <xf numFmtId="49" fontId="0" borderId="23" applyNumberFormat="1" applyFont="1" applyFill="0" applyBorder="1" applyAlignment="1" applyProtection="0">
      <alignment horizontal="center" vertical="top" wrapText="1"/>
    </xf>
    <xf numFmtId="1" fontId="0" borderId="23" applyNumberFormat="1" applyFont="1" applyFill="0" applyBorder="1" applyAlignment="1" applyProtection="0">
      <alignment vertical="top" wrapText="1"/>
    </xf>
    <xf numFmtId="1" fontId="10" borderId="23" applyNumberFormat="1" applyFont="1" applyFill="0" applyBorder="1" applyAlignment="1" applyProtection="0">
      <alignment vertical="top" wrapText="1"/>
    </xf>
    <xf numFmtId="49" fontId="0" borderId="23" applyNumberFormat="1" applyFont="1" applyFill="0" applyBorder="1" applyAlignment="1" applyProtection="0">
      <alignment horizontal="center" vertical="center" wrapText="1"/>
    </xf>
    <xf numFmtId="49" fontId="10" borderId="23" applyNumberFormat="1" applyFont="1" applyFill="0" applyBorder="1" applyAlignment="1" applyProtection="0">
      <alignment horizontal="center" vertical="center" wrapText="1"/>
    </xf>
    <xf numFmtId="0" fontId="0" borderId="23" applyNumberFormat="0" applyFont="1" applyFill="0" applyBorder="1" applyAlignment="1" applyProtection="0">
      <alignment horizontal="center" vertical="top" wrapText="1"/>
    </xf>
    <xf numFmtId="0" fontId="0" borderId="23" applyNumberFormat="0" applyFont="1" applyFill="0" applyBorder="1" applyAlignment="1" applyProtection="0">
      <alignment vertical="top" wrapText="1"/>
    </xf>
    <xf numFmtId="0" fontId="10" borderId="23" applyNumberFormat="0" applyFont="1" applyFill="0" applyBorder="1" applyAlignment="1" applyProtection="0">
      <alignment vertical="top" wrapText="1"/>
    </xf>
    <xf numFmtId="0" fontId="3" applyNumberFormat="1" applyFont="1" applyFill="0" applyBorder="0" applyAlignment="1" applyProtection="0">
      <alignment vertical="bottom"/>
    </xf>
    <xf numFmtId="1" fontId="6" borderId="14" applyNumberFormat="1" applyFont="1" applyFill="0" applyBorder="1" applyAlignment="1" applyProtection="0">
      <alignment horizontal="center" vertical="bottom"/>
    </xf>
    <xf numFmtId="1" fontId="6" borderId="24" applyNumberFormat="1" applyFont="1" applyFill="0" applyBorder="1" applyAlignment="1" applyProtection="0">
      <alignment vertical="bottom"/>
    </xf>
    <xf numFmtId="0" fontId="0" applyNumberFormat="1" applyFont="1" applyFill="0" applyBorder="0" applyAlignment="1" applyProtection="0">
      <alignment vertical="top" wrapText="1"/>
    </xf>
    <xf numFmtId="49" fontId="10" borderId="23" applyNumberFormat="1" applyFont="1" applyFill="0" applyBorder="1" applyAlignment="1" applyProtection="0">
      <alignment horizontal="center" vertical="top" wrapText="1"/>
    </xf>
    <xf numFmtId="1" fontId="11" borderId="23" applyNumberFormat="1" applyFont="1" applyFill="0" applyBorder="1" applyAlignment="1" applyProtection="0">
      <alignment vertical="top" wrapText="1"/>
    </xf>
    <xf numFmtId="0" fontId="3" applyNumberFormat="1" applyFont="1" applyFill="0" applyBorder="0" applyAlignment="1" applyProtection="0">
      <alignment vertical="bottom"/>
    </xf>
    <xf numFmtId="0" fontId="6" borderId="1" applyNumberFormat="1" applyFont="1" applyFill="0" applyBorder="1" applyAlignment="1" applyProtection="0">
      <alignment vertical="bottom"/>
    </xf>
    <xf numFmtId="0" fontId="6" borderId="1" applyNumberFormat="1" applyFont="1" applyFill="0" applyBorder="1" applyAlignment="1" applyProtection="0">
      <alignment horizontal="center" vertical="bottom"/>
    </xf>
    <xf numFmtId="0" fontId="6" borderId="14" applyNumberFormat="1" applyFont="1" applyFill="0" applyBorder="1" applyAlignment="1" applyProtection="0">
      <alignment vertical="bottom"/>
    </xf>
    <xf numFmtId="0" fontId="8" fillId="3" borderId="7" applyNumberFormat="0" applyFont="1" applyFill="1" applyBorder="1" applyAlignment="1" applyProtection="0">
      <alignment horizontal="center" vertical="bottom"/>
    </xf>
    <xf numFmtId="0" fontId="0" applyNumberFormat="1" applyFont="1" applyFill="0" applyBorder="0" applyAlignment="1" applyProtection="0">
      <alignment vertical="top" wrapText="1"/>
    </xf>
    <xf numFmtId="0" fontId="3" applyNumberFormat="1" applyFont="1" applyFill="0" applyBorder="0" applyAlignment="1" applyProtection="0">
      <alignment vertical="bottom"/>
    </xf>
    <xf numFmtId="0" fontId="3" borderId="2" applyNumberFormat="0" applyFont="1" applyFill="0" applyBorder="1" applyAlignment="1" applyProtection="0">
      <alignment vertical="bottom"/>
    </xf>
    <xf numFmtId="0" fontId="3" borderId="3" applyNumberFormat="0" applyFont="1" applyFill="0" applyBorder="1" applyAlignment="1" applyProtection="0">
      <alignment vertical="bottom"/>
    </xf>
    <xf numFmtId="1" fontId="8" borderId="4" applyNumberFormat="1" applyFont="1" applyFill="0" applyBorder="1" applyAlignment="1" applyProtection="0">
      <alignment vertical="bottom"/>
    </xf>
    <xf numFmtId="1" fontId="3" borderId="12" applyNumberFormat="1" applyFont="1" applyFill="0" applyBorder="1" applyAlignment="1" applyProtection="0">
      <alignment vertical="center"/>
    </xf>
    <xf numFmtId="0" fontId="8" fillId="2" borderId="11" applyNumberFormat="1" applyFont="1" applyFill="1" applyBorder="1" applyAlignment="1" applyProtection="0">
      <alignment horizontal="center" vertical="bottom"/>
    </xf>
    <xf numFmtId="0" fontId="3" borderId="25" applyNumberFormat="0" applyFont="1" applyFill="0" applyBorder="1" applyAlignment="1" applyProtection="0">
      <alignment vertical="bottom"/>
    </xf>
    <xf numFmtId="0" fontId="6" fillId="4" borderId="26" applyNumberFormat="1" applyFont="1" applyFill="1" applyBorder="1" applyAlignment="1" applyProtection="0">
      <alignment vertical="bottom"/>
    </xf>
    <xf numFmtId="0" fontId="3" borderId="27" applyNumberFormat="0" applyFont="1" applyFill="0" applyBorder="1" applyAlignment="1" applyProtection="0">
      <alignment vertical="bottom"/>
    </xf>
    <xf numFmtId="0" fontId="3" borderId="28" applyNumberFormat="0" applyFont="1" applyFill="0" applyBorder="1" applyAlignment="1" applyProtection="0">
      <alignment vertical="bottom"/>
    </xf>
    <xf numFmtId="49" fontId="6" borderId="14" applyNumberFormat="1" applyFont="1" applyFill="0" applyBorder="1" applyAlignment="1" applyProtection="0">
      <alignment vertical="bottom"/>
    </xf>
    <xf numFmtId="0" fontId="8" fillId="3" borderId="21" applyNumberFormat="1" applyFont="1" applyFill="1" applyBorder="1" applyAlignment="1" applyProtection="0">
      <alignment horizontal="center" vertical="bottom"/>
    </xf>
    <xf numFmtId="0" fontId="6" fillId="5" borderId="29" applyNumberFormat="0" applyFont="1" applyFill="1" applyBorder="1" applyAlignment="1" applyProtection="0">
      <alignment horizontal="center" vertical="bottom"/>
    </xf>
    <xf numFmtId="0" fontId="3" fillId="5" borderId="8" applyNumberFormat="1" applyFont="1" applyFill="1" applyBorder="1" applyAlignment="1" applyProtection="0">
      <alignment vertical="bottom"/>
    </xf>
    <xf numFmtId="0" fontId="8" fillId="5" borderId="7" applyNumberFormat="0" applyFont="1" applyFill="1" applyBorder="1" applyAlignment="1" applyProtection="0">
      <alignment horizontal="center" vertical="bottom"/>
    </xf>
    <xf numFmtId="0" fontId="3" fillId="5" borderId="22" applyNumberFormat="1" applyFont="1" applyFill="1" applyBorder="1" applyAlignment="1" applyProtection="0">
      <alignment vertical="bottom"/>
    </xf>
    <xf numFmtId="0" fontId="8" fillId="5" borderId="29" applyNumberFormat="0" applyFont="1" applyFill="1" applyBorder="1" applyAlignment="1" applyProtection="0">
      <alignment horizontal="center" vertical="bottom"/>
    </xf>
    <xf numFmtId="0" fontId="0" applyNumberFormat="1" applyFont="1" applyFill="0" applyBorder="0" applyAlignment="1" applyProtection="0">
      <alignment vertical="top" wrapText="1"/>
    </xf>
    <xf numFmtId="0" fontId="0" borderId="23" applyNumberFormat="1" applyFont="1" applyFill="0" applyBorder="1" applyAlignment="1" applyProtection="0">
      <alignment horizontal="center" vertical="top" wrapText="1"/>
    </xf>
    <xf numFmtId="0" fontId="10" borderId="23" applyNumberFormat="1" applyFont="1" applyFill="0" applyBorder="1" applyAlignment="1" applyProtection="0">
      <alignment horizontal="center" vertical="top" wrapText="1"/>
    </xf>
    <xf numFmtId="0" fontId="3" applyNumberFormat="1" applyFont="1" applyFill="0" applyBorder="0" applyAlignment="1" applyProtection="0">
      <alignment vertical="bottom"/>
    </xf>
    <xf numFmtId="49" fontId="5" borderId="3" applyNumberFormat="1" applyFont="1" applyFill="0" applyBorder="1" applyAlignment="1" applyProtection="0">
      <alignment horizontal="center" vertical="bottom"/>
    </xf>
    <xf numFmtId="1" fontId="5" borderId="3" applyNumberFormat="1" applyFont="1" applyFill="0" applyBorder="1" applyAlignment="1" applyProtection="0">
      <alignment horizontal="center" vertical="bottom"/>
    </xf>
    <xf numFmtId="1" fontId="9" borderId="8" applyNumberFormat="1" applyFont="1" applyFill="0" applyBorder="1" applyAlignment="1" applyProtection="0">
      <alignment vertical="center"/>
    </xf>
    <xf numFmtId="1" fontId="6" borderId="7" applyNumberFormat="1" applyFont="1" applyFill="0" applyBorder="1" applyAlignment="1" applyProtection="0">
      <alignment vertical="bottom"/>
    </xf>
    <xf numFmtId="0" fontId="8" fillId="3" borderId="7" applyNumberFormat="1" applyFont="1" applyFill="1" applyBorder="1" applyAlignment="1" applyProtection="0">
      <alignment vertical="bottom"/>
    </xf>
    <xf numFmtId="1" fontId="6" borderId="21" applyNumberFormat="1" applyFont="1" applyFill="0" applyBorder="1" applyAlignment="1" applyProtection="0">
      <alignment vertical="bottom"/>
    </xf>
    <xf numFmtId="0" fontId="0" applyNumberFormat="1" applyFont="1" applyFill="0" applyBorder="0" applyAlignment="1" applyProtection="0">
      <alignment vertical="top" wrapText="1"/>
    </xf>
    <xf numFmtId="0" fontId="3" applyNumberFormat="1" applyFont="1" applyFill="0" applyBorder="0" applyAlignment="1" applyProtection="0">
      <alignment vertical="bottom"/>
    </xf>
    <xf numFmtId="0" fontId="6" fillId="2" borderId="29" applyNumberFormat="1" applyFont="1" applyFill="1" applyBorder="1" applyAlignment="1" applyProtection="0">
      <alignment horizontal="center" vertical="bottom"/>
    </xf>
    <xf numFmtId="0" fontId="8" fillId="3" borderId="29" applyNumberFormat="1" applyFont="1" applyFill="1" applyBorder="1" applyAlignment="1" applyProtection="0">
      <alignment horizontal="center" vertical="bottom"/>
    </xf>
    <xf numFmtId="1" fontId="6" borderId="5" applyNumberFormat="1" applyFont="1" applyFill="0" applyBorder="1" applyAlignment="1" applyProtection="0">
      <alignment vertical="bottom"/>
    </xf>
    <xf numFmtId="1" fontId="6" borderId="5" applyNumberFormat="1" applyFont="1" applyFill="0" applyBorder="1" applyAlignment="1" applyProtection="0">
      <alignment horizontal="center" vertical="bottom"/>
    </xf>
    <xf numFmtId="1" fontId="6" borderId="28" applyNumberFormat="1" applyFont="1" applyFill="0" applyBorder="1" applyAlignment="1" applyProtection="0">
      <alignment vertical="bottom"/>
    </xf>
    <xf numFmtId="0" fontId="0" applyNumberFormat="1" applyFont="1" applyFill="0" applyBorder="0" applyAlignment="1" applyProtection="0">
      <alignment vertical="top" wrapText="1"/>
    </xf>
    <xf numFmtId="0" fontId="3" applyNumberFormat="1" applyFont="1" applyFill="0" applyBorder="0" applyAlignment="1" applyProtection="0">
      <alignment vertical="bottom"/>
    </xf>
    <xf numFmtId="1" fontId="5" fillId="4" borderId="9" applyNumberFormat="1" applyFont="1" applyFill="1" applyBorder="1" applyAlignment="1" applyProtection="0">
      <alignment vertical="center"/>
    </xf>
    <xf numFmtId="1" fontId="5" borderId="12" applyNumberFormat="1" applyFont="1" applyFill="0" applyBorder="1" applyAlignment="1" applyProtection="0">
      <alignment vertical="center"/>
    </xf>
    <xf numFmtId="49" fontId="3" borderId="5" applyNumberFormat="1" applyFont="1" applyFill="0" applyBorder="1" applyAlignment="1" applyProtection="0">
      <alignment vertical="bottom"/>
    </xf>
    <xf numFmtId="0" fontId="0" applyNumberFormat="1" applyFont="1" applyFill="0" applyBorder="0" applyAlignment="1" applyProtection="0">
      <alignment vertical="top" wrapText="1"/>
    </xf>
    <xf numFmtId="0" fontId="3" applyNumberFormat="1" applyFont="1" applyFill="0" applyBorder="0" applyAlignment="1" applyProtection="0">
      <alignment vertical="bottom"/>
    </xf>
    <xf numFmtId="1" fontId="3" borderId="2" applyNumberFormat="1" applyFont="1" applyFill="0" applyBorder="1" applyAlignment="1" applyProtection="0">
      <alignment vertical="bottom"/>
    </xf>
    <xf numFmtId="1" fontId="3" borderId="3" applyNumberFormat="1" applyFont="1" applyFill="0" applyBorder="1" applyAlignment="1" applyProtection="0">
      <alignment vertical="bottom"/>
    </xf>
    <xf numFmtId="0" fontId="0" applyNumberFormat="1" applyFont="1" applyFill="0" applyBorder="0" applyAlignment="1" applyProtection="0">
      <alignment vertical="top" wrapText="1"/>
    </xf>
    <xf numFmtId="1" fontId="0" borderId="23" applyNumberFormat="1" applyFont="1" applyFill="0" applyBorder="1" applyAlignment="1" applyProtection="0">
      <alignment horizontal="center" vertical="top" wrapText="1"/>
    </xf>
    <xf numFmtId="0" fontId="3" applyNumberFormat="1" applyFont="1" applyFill="0" applyBorder="0" applyAlignment="1" applyProtection="0">
      <alignment vertical="bottom"/>
    </xf>
    <xf numFmtId="0" fontId="3" borderId="19" applyNumberFormat="0" applyFont="1" applyFill="0" applyBorder="1" applyAlignment="1" applyProtection="0">
      <alignment vertical="bottom"/>
    </xf>
    <xf numFmtId="0" fontId="3" borderId="20" applyNumberFormat="0" applyFont="1" applyFill="0" applyBorder="1" applyAlignment="1" applyProtection="0">
      <alignment vertical="bottom"/>
    </xf>
    <xf numFmtId="0" fontId="0" applyNumberFormat="1" applyFont="1" applyFill="0" applyBorder="0" applyAlignment="1" applyProtection="0">
      <alignment vertical="top" wrapText="1"/>
    </xf>
    <xf numFmtId="0" fontId="3" applyNumberFormat="1" applyFont="1" applyFill="0" applyBorder="0" applyAlignment="1" applyProtection="0">
      <alignment vertical="bottom"/>
    </xf>
    <xf numFmtId="1" fontId="6" borderId="6" applyNumberFormat="1" applyFont="1" applyFill="0" applyBorder="1" applyAlignment="1" applyProtection="0">
      <alignment horizontal="center" vertical="bottom"/>
    </xf>
    <xf numFmtId="1" fontId="6" fillId="5" borderId="1" applyNumberFormat="1" applyFont="1" applyFill="1" applyBorder="1" applyAlignment="1" applyProtection="0">
      <alignment vertical="bottom"/>
    </xf>
    <xf numFmtId="1" fontId="6" borderId="30" applyNumberFormat="1" applyFont="1" applyFill="0" applyBorder="1" applyAlignment="1" applyProtection="0">
      <alignment vertical="bottom"/>
    </xf>
    <xf numFmtId="0" fontId="0" applyNumberFormat="1" applyFont="1" applyFill="0" applyBorder="0" applyAlignment="1" applyProtection="0">
      <alignment vertical="top" wrapText="1"/>
    </xf>
    <xf numFmtId="0" fontId="3" applyNumberFormat="1" applyFont="1" applyFill="0" applyBorder="0" applyAlignment="1" applyProtection="0">
      <alignment vertical="bottom"/>
    </xf>
    <xf numFmtId="0" fontId="8" fillId="2" borderId="31" applyNumberFormat="1" applyFont="1" applyFill="1" applyBorder="1" applyAlignment="1" applyProtection="0">
      <alignment horizontal="center" vertical="bottom"/>
    </xf>
    <xf numFmtId="0" fontId="6" fillId="2" borderId="7" applyNumberFormat="1" applyFont="1" applyFill="1" applyBorder="1" applyAlignment="1" applyProtection="0">
      <alignment horizontal="center" vertical="bottom"/>
    </xf>
    <xf numFmtId="0" fontId="6" fillId="2" borderId="7" applyNumberFormat="0" applyFont="1" applyFill="1" applyBorder="1" applyAlignment="1" applyProtection="0">
      <alignment horizontal="center" vertical="bottom"/>
    </xf>
    <xf numFmtId="0" fontId="6" fillId="2" borderId="29" applyNumberFormat="0" applyFont="1" applyFill="1" applyBorder="1" applyAlignment="1" applyProtection="0">
      <alignment horizontal="center" vertical="bottom"/>
    </xf>
    <xf numFmtId="0" fontId="8" fillId="3" borderId="29" applyNumberFormat="0" applyFont="1" applyFill="1" applyBorder="1" applyAlignment="1" applyProtection="0">
      <alignment horizontal="center" vertical="bottom"/>
    </xf>
    <xf numFmtId="0" fontId="0" applyNumberFormat="1" applyFont="1" applyFill="0" applyBorder="0" applyAlignment="1" applyProtection="0">
      <alignment vertical="top" wrapText="1"/>
    </xf>
    <xf numFmtId="0" fontId="3" applyNumberFormat="1" applyFont="1" applyFill="0" applyBorder="0" applyAlignment="1" applyProtection="0">
      <alignment vertical="bottom"/>
    </xf>
    <xf numFmtId="49" fontId="12" borderId="1" applyNumberFormat="1" applyFont="1" applyFill="0" applyBorder="1" applyAlignment="1" applyProtection="0">
      <alignment horizontal="left" vertical="bottom"/>
    </xf>
    <xf numFmtId="1" fontId="12" borderId="1" applyNumberFormat="1" applyFont="1" applyFill="0" applyBorder="1" applyAlignment="1" applyProtection="0">
      <alignment horizontal="center" vertical="bottom"/>
    </xf>
    <xf numFmtId="49" fontId="12" borderId="1" applyNumberFormat="1" applyFont="1" applyFill="0" applyBorder="1" applyAlignment="1" applyProtection="0">
      <alignment vertical="bottom"/>
    </xf>
    <xf numFmtId="0" fontId="12" borderId="1" applyNumberFormat="0" applyFont="1" applyFill="0" applyBorder="1" applyAlignment="1" applyProtection="0">
      <alignment vertical="bottom"/>
    </xf>
    <xf numFmtId="1" fontId="12" borderId="1" applyNumberFormat="1" applyFont="1" applyFill="0" applyBorder="1" applyAlignment="1" applyProtection="0">
      <alignment vertical="bottom"/>
    </xf>
    <xf numFmtId="0" fontId="12" borderId="1" applyNumberFormat="0" applyFont="1" applyFill="0" applyBorder="1" applyAlignment="1" applyProtection="0">
      <alignment horizontal="left" vertical="bottom"/>
    </xf>
    <xf numFmtId="1" fontId="12" borderId="1" applyNumberFormat="1" applyFont="1" applyFill="0" applyBorder="1" applyAlignment="1" applyProtection="0">
      <alignment horizontal="left" vertical="bottom"/>
    </xf>
    <xf numFmtId="0" fontId="3" borderId="5" applyNumberFormat="1" applyFont="1" applyFill="0" applyBorder="1" applyAlignment="1" applyProtection="0">
      <alignment horizontal="center" vertical="bottom"/>
    </xf>
    <xf numFmtId="0" fontId="0" applyNumberFormat="1" applyFont="1" applyFill="0" applyBorder="0" applyAlignment="1" applyProtection="0">
      <alignment vertical="top" wrapText="1"/>
    </xf>
    <xf numFmtId="0" fontId="3" applyNumberFormat="1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top" wrapText="1"/>
    </xf>
    <xf numFmtId="0" fontId="3" applyNumberFormat="1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top" wrapText="1"/>
    </xf>
    <xf numFmtId="0" fontId="3" applyNumberFormat="1" applyFont="1" applyFill="0" applyBorder="0" applyAlignment="1" applyProtection="0">
      <alignment vertical="bottom"/>
    </xf>
    <xf numFmtId="1" fontId="13" fillId="4" borderId="9" applyNumberFormat="1" applyFont="1" applyFill="1" applyBorder="1" applyAlignment="1" applyProtection="0">
      <alignment vertical="bottom"/>
    </xf>
    <xf numFmtId="49" fontId="13" fillId="4" borderId="10" applyNumberFormat="1" applyFont="1" applyFill="1" applyBorder="1" applyAlignment="1" applyProtection="0">
      <alignment horizontal="center" vertical="bottom"/>
    </xf>
    <xf numFmtId="49" fontId="13" fillId="4" borderId="11" applyNumberFormat="1" applyFont="1" applyFill="1" applyBorder="1" applyAlignment="1" applyProtection="0">
      <alignment horizontal="center" vertical="bottom"/>
    </xf>
    <xf numFmtId="49" fontId="13" fillId="4" borderId="7" applyNumberFormat="1" applyFont="1" applyFill="1" applyBorder="1" applyAlignment="1" applyProtection="0">
      <alignment horizontal="center" vertical="bottom"/>
    </xf>
    <xf numFmtId="0" fontId="3" borderId="32" applyNumberFormat="0" applyFont="1" applyFill="0" applyBorder="1" applyAlignment="1" applyProtection="0">
      <alignment vertical="bottom"/>
    </xf>
    <xf numFmtId="0" fontId="13" fillId="4" borderId="9" applyNumberFormat="1" applyFont="1" applyFill="1" applyBorder="1" applyAlignment="1" applyProtection="0">
      <alignment vertical="bottom"/>
    </xf>
    <xf numFmtId="49" fontId="13" fillId="4" borderId="10" applyNumberFormat="1" applyFont="1" applyFill="1" applyBorder="1" applyAlignment="1" applyProtection="0">
      <alignment vertical="bottom"/>
    </xf>
    <xf numFmtId="0" fontId="14" fillId="4" borderId="10" applyNumberFormat="1" applyFont="1" applyFill="1" applyBorder="1" applyAlignment="1" applyProtection="0">
      <alignment vertical="bottom"/>
    </xf>
    <xf numFmtId="0" fontId="14" fillId="4" borderId="11" applyNumberFormat="1" applyFont="1" applyFill="1" applyBorder="1" applyAlignment="1" applyProtection="0">
      <alignment vertical="bottom"/>
    </xf>
    <xf numFmtId="0" fontId="14" fillId="4" borderId="7" applyNumberFormat="1" applyFont="1" applyFill="1" applyBorder="1" applyAlignment="1" applyProtection="0">
      <alignment vertical="bottom"/>
    </xf>
    <xf numFmtId="0" fontId="13" fillId="4" borderId="7" applyNumberFormat="1" applyFont="1" applyFill="1" applyBorder="1" applyAlignment="1" applyProtection="0">
      <alignment vertical="bottom"/>
    </xf>
    <xf numFmtId="49" fontId="14" fillId="4" borderId="9" applyNumberFormat="1" applyFont="1" applyFill="1" applyBorder="1" applyAlignment="1" applyProtection="0">
      <alignment vertical="bottom"/>
    </xf>
    <xf numFmtId="0" fontId="3" borderId="33" applyNumberFormat="0" applyFont="1" applyFill="0" applyBorder="1" applyAlignment="1" applyProtection="0">
      <alignment vertical="bottom"/>
    </xf>
    <xf numFmtId="0" fontId="14" fillId="4" borderId="29" applyNumberFormat="1" applyFont="1" applyFill="1" applyBorder="1" applyAlignment="1" applyProtection="0">
      <alignment horizontal="right" vertical="bottom"/>
    </xf>
    <xf numFmtId="0" fontId="3" borderId="34" applyNumberFormat="0" applyFont="1" applyFill="0" applyBorder="1" applyAlignment="1" applyProtection="0">
      <alignment vertical="bottom"/>
    </xf>
    <xf numFmtId="0" fontId="14" borderId="17" applyNumberFormat="1" applyFont="1" applyFill="0" applyBorder="1" applyAlignment="1" applyProtection="0">
      <alignment horizontal="left" vertical="bottom"/>
    </xf>
    <xf numFmtId="1" fontId="14" borderId="5" applyNumberFormat="1" applyFont="1" applyFill="0" applyBorder="1" applyAlignment="1" applyProtection="0">
      <alignment vertical="bottom"/>
    </xf>
    <xf numFmtId="49" fontId="14" fillId="4" borderId="35" applyNumberFormat="1" applyFont="1" applyFill="1" applyBorder="1" applyAlignment="1" applyProtection="0">
      <alignment horizontal="right" vertical="bottom"/>
    </xf>
    <xf numFmtId="0" fontId="14" borderId="16" applyNumberFormat="1" applyFont="1" applyFill="0" applyBorder="1" applyAlignment="1" applyProtection="0">
      <alignment vertical="bottom"/>
    </xf>
    <xf numFmtId="49" fontId="13" borderId="5" applyNumberFormat="1" applyFont="1" applyFill="0" applyBorder="1" applyAlignment="1" applyProtection="0">
      <alignment horizontal="center" vertical="bottom"/>
    </xf>
    <xf numFmtId="1" fontId="13" borderId="5" applyNumberFormat="1" applyFont="1" applyFill="0" applyBorder="1" applyAlignment="1" applyProtection="0">
      <alignment horizontal="center" vertical="bottom"/>
    </xf>
    <xf numFmtId="49" fontId="14" borderId="4" applyNumberFormat="1" applyFont="1" applyFill="0" applyBorder="1" applyAlignment="1" applyProtection="0">
      <alignment vertical="bottom"/>
    </xf>
    <xf numFmtId="0" fontId="3" borderId="7" applyNumberFormat="1" applyFont="1" applyFill="0" applyBorder="1" applyAlignment="1" applyProtection="0">
      <alignment vertical="bottom"/>
    </xf>
    <xf numFmtId="49" fontId="3" borderId="9" applyNumberFormat="1" applyFont="1" applyFill="0" applyBorder="1" applyAlignment="1" applyProtection="0">
      <alignment vertical="bottom"/>
    </xf>
    <xf numFmtId="0" fontId="3" applyNumberFormat="1" applyFont="1" applyFill="0" applyBorder="0" applyAlignment="1" applyProtection="0">
      <alignment vertical="bottom"/>
    </xf>
    <xf numFmtId="0" fontId="3" borderId="36" applyNumberFormat="0" applyFont="1" applyFill="0" applyBorder="1" applyAlignment="1" applyProtection="0">
      <alignment vertical="bottom"/>
    </xf>
    <xf numFmtId="1" fontId="13" fillId="2" borderId="9" applyNumberFormat="1" applyFont="1" applyFill="1" applyBorder="1" applyAlignment="1" applyProtection="0">
      <alignment vertical="bottom"/>
    </xf>
    <xf numFmtId="49" fontId="13" fillId="2" borderId="10" applyNumberFormat="1" applyFont="1" applyFill="1" applyBorder="1" applyAlignment="1" applyProtection="0">
      <alignment horizontal="center" vertical="bottom"/>
    </xf>
    <xf numFmtId="49" fontId="13" fillId="2" borderId="11" applyNumberFormat="1" applyFont="1" applyFill="1" applyBorder="1" applyAlignment="1" applyProtection="0">
      <alignment horizontal="center" vertical="bottom"/>
    </xf>
    <xf numFmtId="49" fontId="13" fillId="2" borderId="7" applyNumberFormat="1" applyFont="1" applyFill="1" applyBorder="1" applyAlignment="1" applyProtection="0">
      <alignment horizontal="center" vertical="bottom"/>
    </xf>
    <xf numFmtId="1" fontId="14" fillId="2" borderId="37" applyNumberFormat="1" applyFont="1" applyFill="1" applyBorder="1" applyAlignment="1" applyProtection="0">
      <alignment vertical="bottom"/>
    </xf>
    <xf numFmtId="0" fontId="3" borderId="38" applyNumberFormat="0" applyFont="1" applyFill="0" applyBorder="1" applyAlignment="1" applyProtection="0">
      <alignment vertical="bottom"/>
    </xf>
    <xf numFmtId="0" fontId="13" fillId="2" borderId="9" applyNumberFormat="1" applyFont="1" applyFill="1" applyBorder="1" applyAlignment="1" applyProtection="0">
      <alignment vertical="bottom"/>
    </xf>
    <xf numFmtId="49" fontId="13" fillId="2" borderId="10" applyNumberFormat="1" applyFont="1" applyFill="1" applyBorder="1" applyAlignment="1" applyProtection="0">
      <alignment vertical="bottom"/>
    </xf>
    <xf numFmtId="0" fontId="14" fillId="2" borderId="10" applyNumberFormat="1" applyFont="1" applyFill="1" applyBorder="1" applyAlignment="1" applyProtection="0">
      <alignment vertical="bottom"/>
    </xf>
    <xf numFmtId="0" fontId="14" fillId="2" borderId="11" applyNumberFormat="1" applyFont="1" applyFill="1" applyBorder="1" applyAlignment="1" applyProtection="0">
      <alignment vertical="bottom"/>
    </xf>
    <xf numFmtId="0" fontId="14" fillId="2" borderId="7" applyNumberFormat="1" applyFont="1" applyFill="1" applyBorder="1" applyAlignment="1" applyProtection="0">
      <alignment vertical="bottom"/>
    </xf>
    <xf numFmtId="0" fontId="13" fillId="2" borderId="7" applyNumberFormat="1" applyFont="1" applyFill="1" applyBorder="1" applyAlignment="1" applyProtection="0">
      <alignment vertical="bottom"/>
    </xf>
    <xf numFmtId="49" fontId="14" fillId="2" borderId="9" applyNumberFormat="1" applyFont="1" applyFill="1" applyBorder="1" applyAlignment="1" applyProtection="0">
      <alignment vertical="bottom"/>
    </xf>
    <xf numFmtId="0" fontId="13" fillId="2" borderId="29" applyNumberFormat="1" applyFont="1" applyFill="1" applyBorder="1" applyAlignment="1" applyProtection="0">
      <alignment horizontal="right" vertical="bottom"/>
    </xf>
    <xf numFmtId="49" fontId="13" fillId="2" borderId="35" applyNumberFormat="1" applyFont="1" applyFill="1" applyBorder="1" applyAlignment="1" applyProtection="0">
      <alignment horizontal="right"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00ffff"/>
      <rgbColor rgb="ffffff00"/>
      <rgbColor rgb="ffccffcc"/>
      <rgbColor rgb="ffa5a5a5"/>
      <rgbColor rgb="ffff2c21"/>
      <rgbColor rgb="fffefef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Relationship Id="rId21" Type="http://schemas.openxmlformats.org/officeDocument/2006/relationships/worksheet" Target="worksheets/sheet18.xml"/><Relationship Id="rId22" Type="http://schemas.openxmlformats.org/officeDocument/2006/relationships/worksheet" Target="worksheets/sheet19.xml"/><Relationship Id="rId23" Type="http://schemas.openxmlformats.org/officeDocument/2006/relationships/worksheet" Target="worksheets/sheet20.xml"/><Relationship Id="rId24" Type="http://schemas.openxmlformats.org/officeDocument/2006/relationships/worksheet" Target="worksheets/sheet21.xml"/><Relationship Id="rId25" Type="http://schemas.openxmlformats.org/officeDocument/2006/relationships/worksheet" Target="worksheets/sheet22.xml"/><Relationship Id="rId26" Type="http://schemas.openxmlformats.org/officeDocument/2006/relationships/worksheet" Target="worksheets/sheet23.xml"/><Relationship Id="rId27" Type="http://schemas.openxmlformats.org/officeDocument/2006/relationships/worksheet" Target="worksheets/sheet24.xml"/><Relationship Id="rId28" Type="http://schemas.openxmlformats.org/officeDocument/2006/relationships/worksheet" Target="worksheets/sheet25.xml"/><Relationship Id="rId29" Type="http://schemas.openxmlformats.org/officeDocument/2006/relationships/worksheet" Target="worksheets/sheet26.xml"/><Relationship Id="rId30" Type="http://schemas.openxmlformats.org/officeDocument/2006/relationships/worksheet" Target="worksheets/sheet27.xml"/><Relationship Id="rId31" Type="http://schemas.openxmlformats.org/officeDocument/2006/relationships/worksheet" Target="worksheets/sheet28.xml"/><Relationship Id="rId32" Type="http://schemas.openxmlformats.org/officeDocument/2006/relationships/worksheet" Target="worksheets/sheet29.xml"/><Relationship Id="rId33" Type="http://schemas.openxmlformats.org/officeDocument/2006/relationships/worksheet" Target="worksheets/sheet30.xml"/></Relationships>

</file>

<file path=xl/theme/_rels/theme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r:embed="rId1"/>
          <a:srcRect l="0" t="0" r="0" b="0"/>
          <a:tile tx="0" ty="0" sx="100000" sy="100000" flip="none" algn="tl"/>
        </a:blipFill>
        <a:ln w="12700" cap="flat">
          <a:noFill/>
          <a:miter lim="400000"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>
              <a:outerShdw sx="100000" sy="100000" kx="0" ky="0" algn="b" rotWithShape="0" blurRad="25400" dist="23998" dir="270000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T68"/>
  <sheetViews>
    <sheetView workbookViewId="0" showGridLines="0" defaultGridColor="1"/>
  </sheetViews>
  <sheetFormatPr defaultColWidth="11.5" defaultRowHeight="12.75" customHeight="1" outlineLevelRow="0" outlineLevelCol="0"/>
  <cols>
    <col min="1" max="1" width="11.5" style="1" customWidth="1"/>
    <col min="2" max="2" width="54.5" style="1" customWidth="1"/>
    <col min="3" max="3" width="19.3516" style="1" customWidth="1"/>
    <col min="4" max="4" width="70.6719" style="1" customWidth="1"/>
    <col min="5" max="5" width="23.5" style="1" customWidth="1"/>
    <col min="6" max="6" width="23.5" style="1" customWidth="1"/>
    <col min="7" max="7" width="23" style="1" customWidth="1"/>
    <col min="8" max="8" width="23.1719" style="1" customWidth="1"/>
    <col min="9" max="9" width="23.1719" style="1" customWidth="1"/>
    <col min="10" max="10" width="23.1719" style="1" customWidth="1"/>
    <col min="11" max="11" width="23" style="1" customWidth="1"/>
    <col min="12" max="12" width="17.5" style="1" customWidth="1"/>
    <col min="13" max="13" width="14.3516" style="1" customWidth="1"/>
    <col min="14" max="14" width="27.3516" style="1" customWidth="1"/>
    <col min="15" max="15" width="11.5" style="1" customWidth="1"/>
    <col min="16" max="16" width="11.5" style="1" customWidth="1"/>
    <col min="17" max="17" width="64.1719" style="1" customWidth="1"/>
    <col min="18" max="18" width="16" style="1" customWidth="1"/>
    <col min="19" max="19" width="11.5" style="1" customWidth="1"/>
    <col min="20" max="20" width="31.3516" style="1" customWidth="1"/>
    <col min="21" max="256" width="11.5" style="1" customWidth="1"/>
  </cols>
  <sheetData>
    <row r="1" ht="27.8" customHeight="1">
      <c r="A1" t="s" s="2">
        <v>0</v>
      </c>
      <c r="B1" s="3"/>
      <c r="C1" s="4"/>
      <c r="D1" s="3"/>
      <c r="E1" s="3"/>
      <c r="F1" s="5"/>
      <c r="G1" s="3"/>
      <c r="H1" s="6"/>
      <c r="I1" s="7"/>
      <c r="J1" s="7"/>
      <c r="K1" s="7"/>
      <c r="L1" s="8"/>
      <c r="M1" s="9"/>
      <c r="N1" s="9"/>
      <c r="O1" s="10"/>
      <c r="P1" s="9"/>
      <c r="Q1" s="9"/>
      <c r="R1" s="9"/>
      <c r="S1" s="10"/>
      <c r="T1" s="9"/>
    </row>
    <row r="2" ht="51.3" customHeight="1">
      <c r="A2" s="11"/>
      <c r="B2" t="s" s="12">
        <v>1</v>
      </c>
      <c r="C2" t="s" s="12">
        <v>2</v>
      </c>
      <c r="D2" t="s" s="12">
        <v>3</v>
      </c>
      <c r="E2" t="s" s="13">
        <v>4</v>
      </c>
      <c r="F2" t="s" s="13">
        <v>5</v>
      </c>
      <c r="G2" t="s" s="13">
        <v>6</v>
      </c>
      <c r="H2" t="s" s="13">
        <v>7</v>
      </c>
      <c r="I2" t="s" s="13">
        <v>8</v>
      </c>
      <c r="J2" t="s" s="13">
        <v>9</v>
      </c>
      <c r="K2" t="s" s="14">
        <v>10</v>
      </c>
      <c r="L2" t="s" s="15">
        <v>11</v>
      </c>
      <c r="M2" t="s" s="16">
        <v>12</v>
      </c>
      <c r="N2" t="s" s="16">
        <v>13</v>
      </c>
      <c r="O2" s="17"/>
      <c r="P2" t="s" s="18">
        <v>14</v>
      </c>
      <c r="Q2" t="s" s="19">
        <v>3</v>
      </c>
      <c r="R2" t="s" s="20">
        <v>15</v>
      </c>
      <c r="S2" s="21"/>
      <c r="T2" t="s" s="22">
        <v>16</v>
      </c>
    </row>
    <row r="3" ht="28.3" customHeight="1">
      <c r="A3" t="s" s="23">
        <f>IF(M3&lt;1,"NO","SI")</f>
        <v>17</v>
      </c>
      <c r="B3" t="s" s="23">
        <v>18</v>
      </c>
      <c r="C3" s="24">
        <v>2062</v>
      </c>
      <c r="D3" t="s" s="23">
        <v>19</v>
      </c>
      <c r="E3" s="25">
        <v>100</v>
      </c>
      <c r="F3" s="25">
        <v>100</v>
      </c>
      <c r="G3" s="25">
        <v>100</v>
      </c>
      <c r="H3" s="24"/>
      <c r="I3" s="24">
        <v>100</v>
      </c>
      <c r="J3" s="24"/>
      <c r="K3" s="26"/>
      <c r="L3" s="27">
        <f>IF(M3&gt;8,(LARGE(E3:K3,1)+LARGE(E3:K3,2)+LARGE(E3:K3,3)+LARGE(E3:K3,4)+LARGE(E3:K3,5)+LARGE(E3:K3,6)+LARGE(E3:K3,7)+LARGE(E3:K3,8)),(SUM(E3:K3)))</f>
        <v>400</v>
      </c>
      <c r="M3" s="28">
        <f>COUNTA(E3:K3)</f>
        <v>4</v>
      </c>
      <c r="N3" s="28">
        <f>IF(M3&gt;0,L3,0)</f>
        <v>400</v>
      </c>
      <c r="O3" s="29"/>
      <c r="P3" s="30">
        <v>1828</v>
      </c>
      <c r="Q3" t="s" s="31">
        <v>20</v>
      </c>
      <c r="R3" s="32">
        <f>SUMIF(C3:C50,"1828",N3:N50)</f>
        <v>0</v>
      </c>
      <c r="S3" s="33"/>
      <c r="T3" s="34">
        <f>SUMIF(C3:C50,"1828",L3:L50)</f>
        <v>0</v>
      </c>
    </row>
    <row r="4" ht="28.3" customHeight="1">
      <c r="A4" t="s" s="23">
        <f>IF(M4&lt;1,"NO","SI")</f>
        <v>17</v>
      </c>
      <c r="B4" t="s" s="23">
        <v>21</v>
      </c>
      <c r="C4" s="24">
        <v>2077</v>
      </c>
      <c r="D4" t="s" s="23">
        <v>22</v>
      </c>
      <c r="E4" s="25">
        <v>30</v>
      </c>
      <c r="F4" s="25">
        <v>20</v>
      </c>
      <c r="G4" s="25">
        <v>60</v>
      </c>
      <c r="H4" s="24">
        <v>100</v>
      </c>
      <c r="I4" s="24">
        <v>50</v>
      </c>
      <c r="J4" s="24"/>
      <c r="K4" s="26"/>
      <c r="L4" s="27">
        <f>IF(M4&gt;8,(LARGE(E4:K4,1)+LARGE(E4:K4,2)+LARGE(E4:K4,3)+LARGE(E4:K4,4)+LARGE(E4:K4,5)+LARGE(E4:K4,6)+LARGE(E4:K4,7)+LARGE(E4:K4,8)),(SUM(E4:K4)))</f>
        <v>260</v>
      </c>
      <c r="M4" s="28">
        <f>COUNTA(E4:K4)</f>
        <v>5</v>
      </c>
      <c r="N4" s="28">
        <f>IF(M4&gt;0,L4,0)</f>
        <v>260</v>
      </c>
      <c r="O4" s="29"/>
      <c r="P4" s="30">
        <v>1985</v>
      </c>
      <c r="Q4" t="s" s="31">
        <v>23</v>
      </c>
      <c r="R4" s="32">
        <f>SUMIF(C3:C50,"1985",N3:N50)</f>
        <v>0</v>
      </c>
      <c r="S4" s="33"/>
      <c r="T4" s="34">
        <f>SUMIF(C3:C50,"1985",L3:L50)</f>
        <v>0</v>
      </c>
    </row>
    <row r="5" ht="28.3" customHeight="1">
      <c r="A5" t="s" s="23">
        <f>IF(M5&lt;1,"NO","SI")</f>
        <v>17</v>
      </c>
      <c r="B5" t="s" s="23">
        <v>24</v>
      </c>
      <c r="C5" s="24">
        <v>1028</v>
      </c>
      <c r="D5" t="s" s="23">
        <v>25</v>
      </c>
      <c r="E5" s="25">
        <v>40</v>
      </c>
      <c r="F5" s="25"/>
      <c r="G5" s="25">
        <v>80</v>
      </c>
      <c r="H5" s="24"/>
      <c r="I5" s="24">
        <v>90</v>
      </c>
      <c r="J5" s="24"/>
      <c r="K5" s="26"/>
      <c r="L5" s="27">
        <f>IF(M5&gt;8,(LARGE(E5:K5,1)+LARGE(E5:K5,2)+LARGE(E5:K5,3)+LARGE(E5:K5,4)+LARGE(E5:K5,5)+LARGE(E5:K5,6)+LARGE(E5:K5,7)+LARGE(E5:K5,8)),(SUM(E5:K5)))</f>
        <v>210</v>
      </c>
      <c r="M5" s="28">
        <f>COUNTA(E5:K5)</f>
        <v>3</v>
      </c>
      <c r="N5" s="28">
        <f>IF(M5&gt;0,L5,0)</f>
        <v>210</v>
      </c>
      <c r="O5" s="29"/>
      <c r="P5" s="30">
        <v>1912</v>
      </c>
      <c r="Q5" t="s" s="31">
        <v>26</v>
      </c>
      <c r="R5" s="32">
        <f>SUMIF(C3:C50,"1912",N3:N50)</f>
        <v>0</v>
      </c>
      <c r="S5" s="33"/>
      <c r="T5" s="34">
        <f>SUMIF(C3:C50,"1912",L3:L50)</f>
        <v>0</v>
      </c>
    </row>
    <row r="6" ht="28.3" customHeight="1">
      <c r="A6" t="s" s="23">
        <f>IF(M6&lt;1,"NO","SI")</f>
        <v>17</v>
      </c>
      <c r="B6" t="s" s="23">
        <v>27</v>
      </c>
      <c r="C6" s="24">
        <v>2062</v>
      </c>
      <c r="D6" t="s" s="23">
        <v>19</v>
      </c>
      <c r="E6" s="25">
        <v>60</v>
      </c>
      <c r="F6" s="25">
        <v>90</v>
      </c>
      <c r="G6" s="25"/>
      <c r="H6" s="24"/>
      <c r="I6" s="24">
        <v>40</v>
      </c>
      <c r="J6" s="24"/>
      <c r="K6" s="26"/>
      <c r="L6" s="27">
        <f>IF(M6&gt;8,(LARGE(E6:K6,1)+LARGE(E6:K6,2)+LARGE(E6:K6,3)+LARGE(E6:K6,4)+LARGE(E6:K6,5)+LARGE(E6:K6,6)+LARGE(E6:K6,7)+LARGE(E6:K6,8)),(SUM(E6:K6)))</f>
        <v>190</v>
      </c>
      <c r="M6" s="28">
        <f>COUNTA(E6:K6)</f>
        <v>3</v>
      </c>
      <c r="N6" s="28">
        <f>IF(M6&gt;0,L6,0)</f>
        <v>190</v>
      </c>
      <c r="O6" s="29"/>
      <c r="P6" s="30">
        <v>89</v>
      </c>
      <c r="Q6" t="s" s="31">
        <v>28</v>
      </c>
      <c r="R6" s="32">
        <f>SUMIF(C3:C50,"89",N3:N50)</f>
        <v>0</v>
      </c>
      <c r="S6" s="33"/>
      <c r="T6" s="34">
        <f>SUMIF(C3:C50,"89",L3:L50)</f>
        <v>0</v>
      </c>
    </row>
    <row r="7" ht="28.3" customHeight="1">
      <c r="A7" t="s" s="23">
        <f>IF(M7&lt;1,"NO","SI")</f>
        <v>17</v>
      </c>
      <c r="B7" t="s" s="23">
        <v>29</v>
      </c>
      <c r="C7" s="24">
        <v>2077</v>
      </c>
      <c r="D7" t="s" s="23">
        <v>22</v>
      </c>
      <c r="E7" s="25">
        <v>15</v>
      </c>
      <c r="F7" s="25">
        <v>10</v>
      </c>
      <c r="G7" s="25">
        <v>90</v>
      </c>
      <c r="H7" s="24"/>
      <c r="I7" s="24">
        <v>60</v>
      </c>
      <c r="J7" s="24"/>
      <c r="K7" s="26"/>
      <c r="L7" s="27">
        <f>IF(M7&gt;8,(LARGE(E7:K7,1)+LARGE(E7:K7,2)+LARGE(E7:K7,3)+LARGE(E7:K7,4)+LARGE(E7:K7,5)+LARGE(E7:K7,6)+LARGE(E7:K7,7)+LARGE(E7:K7,8)),(SUM(E7:K7)))</f>
        <v>175</v>
      </c>
      <c r="M7" s="28">
        <f>COUNTA(E7:K7)</f>
        <v>4</v>
      </c>
      <c r="N7" s="28">
        <f>IF(M7&gt;0,L7,0)</f>
        <v>175</v>
      </c>
      <c r="O7" s="29"/>
      <c r="P7" s="30">
        <v>1924</v>
      </c>
      <c r="Q7" t="s" s="31">
        <v>30</v>
      </c>
      <c r="R7" s="32">
        <f>SUMIF(C3:C50,"1924",N3:N50)</f>
        <v>0</v>
      </c>
      <c r="S7" s="33"/>
      <c r="T7" s="34">
        <f>SUMIF(C3:C50,"1924",L3:L50)</f>
        <v>0</v>
      </c>
    </row>
    <row r="8" ht="28.3" customHeight="1">
      <c r="A8" t="s" s="23">
        <f>IF(M8&lt;1,"NO","SI")</f>
        <v>17</v>
      </c>
      <c r="B8" t="s" s="23">
        <v>31</v>
      </c>
      <c r="C8" s="24">
        <v>2062</v>
      </c>
      <c r="D8" t="s" s="23">
        <v>19</v>
      </c>
      <c r="E8" s="25">
        <v>90</v>
      </c>
      <c r="F8" s="25">
        <v>80</v>
      </c>
      <c r="G8" s="25"/>
      <c r="H8" s="24"/>
      <c r="I8" s="24"/>
      <c r="J8" s="24"/>
      <c r="K8" s="26"/>
      <c r="L8" s="27">
        <f>IF(M8&gt;8,(LARGE(E8:K8,1)+LARGE(E8:K8,2)+LARGE(E8:K8,3)+LARGE(E8:K8,4)+LARGE(E8:K8,5)+LARGE(E8:K8,6)+LARGE(E8:K8,7)+LARGE(E8:K8,8)),(SUM(E8:K8)))</f>
        <v>170</v>
      </c>
      <c r="M8" s="28">
        <f>COUNTA(E8:K8)</f>
        <v>2</v>
      </c>
      <c r="N8" s="28">
        <f>IF(M8&gt;0,L8,0)</f>
        <v>170</v>
      </c>
      <c r="O8" s="29"/>
      <c r="P8" s="30">
        <v>1098</v>
      </c>
      <c r="Q8" t="s" s="31">
        <v>32</v>
      </c>
      <c r="R8" s="32">
        <f>SUMIF(C3:C50,"1098",N3:N50)</f>
        <v>0</v>
      </c>
      <c r="S8" s="33"/>
      <c r="T8" s="34">
        <f>SUMIF(C3:C50,"1098",L3:L50)</f>
        <v>0</v>
      </c>
    </row>
    <row r="9" ht="28.3" customHeight="1">
      <c r="A9" t="s" s="23">
        <f>IF(M9&lt;1,"NO","SI")</f>
        <v>17</v>
      </c>
      <c r="B9" t="s" s="23">
        <v>33</v>
      </c>
      <c r="C9" s="24">
        <v>2062</v>
      </c>
      <c r="D9" t="s" s="23">
        <v>19</v>
      </c>
      <c r="E9" s="25">
        <v>80</v>
      </c>
      <c r="F9" s="25">
        <v>60</v>
      </c>
      <c r="G9" s="25"/>
      <c r="H9" s="24"/>
      <c r="I9" s="24"/>
      <c r="J9" s="24"/>
      <c r="K9" s="26"/>
      <c r="L9" s="27">
        <f>IF(M9&gt;8,(LARGE(E9:K9,1)+LARGE(E9:K9,2)+LARGE(E9:K9,3)+LARGE(E9:K9,4)+LARGE(E9:K9,5)+LARGE(E9:K9,6)+LARGE(E9:K9,7)+LARGE(E9:K9,8)),(SUM(E9:K9)))</f>
        <v>140</v>
      </c>
      <c r="M9" s="28">
        <f>COUNTA(E9:K9)</f>
        <v>2</v>
      </c>
      <c r="N9" s="28">
        <f>IF(M9&gt;0,L9,0)</f>
        <v>140</v>
      </c>
      <c r="O9" s="29"/>
      <c r="P9" s="30">
        <v>1819</v>
      </c>
      <c r="Q9" t="s" s="31">
        <v>34</v>
      </c>
      <c r="R9" s="32">
        <f>SUMIF(C3:C50,"1819",N3:N50)</f>
        <v>0</v>
      </c>
      <c r="S9" s="33"/>
      <c r="T9" s="34">
        <f>SUMIF(C3:C50,"1819",L3:L50)</f>
        <v>0</v>
      </c>
    </row>
    <row r="10" ht="28.3" customHeight="1">
      <c r="A10" t="s" s="23">
        <f>IF(M10&lt;1,"NO","SI")</f>
        <v>17</v>
      </c>
      <c r="B10" t="s" s="23">
        <v>35</v>
      </c>
      <c r="C10" s="24">
        <v>1990</v>
      </c>
      <c r="D10" t="s" s="23">
        <v>36</v>
      </c>
      <c r="E10" s="25"/>
      <c r="F10" s="25">
        <v>50</v>
      </c>
      <c r="G10" s="25"/>
      <c r="H10" s="24"/>
      <c r="I10" s="24">
        <v>80</v>
      </c>
      <c r="J10" s="24"/>
      <c r="K10" s="26"/>
      <c r="L10" s="27">
        <f>IF(M10&gt;8,(LARGE(E10:K10,1)+LARGE(E10:K10,2)+LARGE(E10:K10,3)+LARGE(E10:K10,4)+LARGE(E10:K10,5)+LARGE(E10:K10,6)+LARGE(E10:K10,7)+LARGE(E10:K10,8)),(SUM(E10:K10)))</f>
        <v>130</v>
      </c>
      <c r="M10" s="28">
        <f>COUNTA(E10:K10)</f>
        <v>2</v>
      </c>
      <c r="N10" s="28">
        <f>IF(M10&gt;0,L10,0)</f>
        <v>130</v>
      </c>
      <c r="O10" s="29"/>
      <c r="P10" s="30">
        <v>1540</v>
      </c>
      <c r="Q10" t="s" s="31">
        <v>37</v>
      </c>
      <c r="R10" s="32">
        <f>SUMIF(C3:C50,"1540",N3:N50)</f>
        <v>0</v>
      </c>
      <c r="S10" s="33"/>
      <c r="T10" s="34">
        <f>SUMIF(C3:C50,"1540",L3:L50)</f>
        <v>0</v>
      </c>
    </row>
    <row r="11" ht="28.3" customHeight="1">
      <c r="A11" t="s" s="23">
        <f>IF(M11&lt;1,"NO","SI")</f>
        <v>17</v>
      </c>
      <c r="B11" t="s" s="23">
        <v>38</v>
      </c>
      <c r="C11" s="24">
        <v>2062</v>
      </c>
      <c r="D11" t="s" s="23">
        <v>19</v>
      </c>
      <c r="E11" s="25">
        <v>50</v>
      </c>
      <c r="F11" s="25">
        <v>40</v>
      </c>
      <c r="G11" s="25"/>
      <c r="H11" s="24"/>
      <c r="I11" s="24"/>
      <c r="J11" s="24"/>
      <c r="K11" s="26"/>
      <c r="L11" s="27">
        <f>IF(M11&gt;8,(LARGE(E11:K11,1)+LARGE(E11:K11,2)+LARGE(E11:K11,3)+LARGE(E11:K11,4)+LARGE(E11:K11,5)+LARGE(E11:K11,6)+LARGE(E11:K11,7)+LARGE(E11:K11,8)),(SUM(E11:K11)))</f>
        <v>90</v>
      </c>
      <c r="M11" s="28">
        <f>COUNTA(E11:K11)</f>
        <v>2</v>
      </c>
      <c r="N11" s="28">
        <f>IF(M11&gt;0,L11,0)</f>
        <v>90</v>
      </c>
      <c r="O11" s="29"/>
      <c r="P11" s="30">
        <v>1028</v>
      </c>
      <c r="Q11" t="s" s="31">
        <v>25</v>
      </c>
      <c r="R11" s="32">
        <f>SUMIF(C3:C50,"1028",N3:N50)</f>
        <v>210</v>
      </c>
      <c r="S11" s="33"/>
      <c r="T11" s="34">
        <f>SUMIF(C3:C50,"1028",L3:L50)</f>
        <v>210</v>
      </c>
    </row>
    <row r="12" ht="28.3" customHeight="1">
      <c r="A12" t="s" s="23">
        <f>IF(M12&lt;1,"NO","SI")</f>
        <v>17</v>
      </c>
      <c r="B12" t="s" s="23">
        <v>39</v>
      </c>
      <c r="C12" s="24">
        <v>1990</v>
      </c>
      <c r="D12" t="s" s="23">
        <v>36</v>
      </c>
      <c r="E12" s="25"/>
      <c r="F12" s="25">
        <v>30</v>
      </c>
      <c r="G12" s="25"/>
      <c r="H12" s="24"/>
      <c r="I12" s="24"/>
      <c r="J12" s="24"/>
      <c r="K12" s="26"/>
      <c r="L12" s="27">
        <f>IF(M12&gt;8,(LARGE(E12:K12,1)+LARGE(E12:K12,2)+LARGE(E12:K12,3)+LARGE(E12:K12,4)+LARGE(E12:K12,5)+LARGE(E12:K12,6)+LARGE(E12:K12,7)+LARGE(E12:K12,8)),(SUM(E12:K12)))</f>
        <v>30</v>
      </c>
      <c r="M12" s="28">
        <f>COUNTA(E12:K12)</f>
        <v>1</v>
      </c>
      <c r="N12" s="28">
        <f>IF(M12&gt;0,L12,0)</f>
        <v>30</v>
      </c>
      <c r="O12" s="29"/>
      <c r="P12" s="30">
        <v>1854</v>
      </c>
      <c r="Q12" t="s" s="31">
        <v>40</v>
      </c>
      <c r="R12" s="32">
        <f>SUMIF(C3:C50,"1854",N3:N50)</f>
        <v>0</v>
      </c>
      <c r="S12" s="33"/>
      <c r="T12" s="34">
        <f>SUMIF(C3:C50,"1854",L3:L50)</f>
        <v>0</v>
      </c>
    </row>
    <row r="13" ht="28.3" customHeight="1">
      <c r="A13" t="s" s="23">
        <f>IF(M13&lt;1,"NO","SI")</f>
        <v>17</v>
      </c>
      <c r="B13" t="s" s="23">
        <v>41</v>
      </c>
      <c r="C13" s="24">
        <v>2077</v>
      </c>
      <c r="D13" t="s" s="23">
        <v>22</v>
      </c>
      <c r="E13" s="25"/>
      <c r="F13" s="25"/>
      <c r="G13" s="25"/>
      <c r="H13" s="24"/>
      <c r="I13" s="24">
        <v>30</v>
      </c>
      <c r="J13" s="24"/>
      <c r="K13" s="26"/>
      <c r="L13" s="27">
        <f>IF(M13&gt;8,(LARGE(E13:K13,1)+LARGE(E13:K13,2)+LARGE(E13:K13,3)+LARGE(E13:K13,4)+LARGE(E13:K13,5)+LARGE(E13:K13,6)+LARGE(E13:K13,7)+LARGE(E13:K13,8)),(SUM(E13:K13)))</f>
        <v>30</v>
      </c>
      <c r="M13" s="28">
        <f>COUNTA(E13:K13)</f>
        <v>1</v>
      </c>
      <c r="N13" s="28">
        <f>IF(M13&gt;0,L13,0)</f>
        <v>30</v>
      </c>
      <c r="O13" s="29"/>
      <c r="P13" s="30">
        <v>1931</v>
      </c>
      <c r="Q13" t="s" s="31">
        <v>42</v>
      </c>
      <c r="R13" s="32">
        <f>SUMIF(C3:C50,"1931",N3:N50)</f>
        <v>0</v>
      </c>
      <c r="S13" s="33"/>
      <c r="T13" s="34">
        <f>SUMIF(C3:C50,"1931",L3:L50)</f>
        <v>0</v>
      </c>
    </row>
    <row r="14" ht="28.3" customHeight="1">
      <c r="A14" t="s" s="23">
        <f>IF(M14&lt;1,"NO","SI")</f>
        <v>17</v>
      </c>
      <c r="B14" t="s" s="23">
        <v>43</v>
      </c>
      <c r="C14" s="24">
        <v>2062</v>
      </c>
      <c r="D14" t="s" s="23">
        <v>19</v>
      </c>
      <c r="E14" s="25">
        <v>20</v>
      </c>
      <c r="F14" s="25"/>
      <c r="G14" s="25"/>
      <c r="H14" s="24"/>
      <c r="I14" s="24"/>
      <c r="J14" s="24"/>
      <c r="K14" s="26"/>
      <c r="L14" s="27">
        <f>IF(M14&gt;8,(LARGE(E14:K14,1)+LARGE(E14:K14,2)+LARGE(E14:K14,3)+LARGE(E14:K14,4)+LARGE(E14:K14,5)+LARGE(E14:K14,6)+LARGE(E14:K14,7)+LARGE(E14:K14,8)),(SUM(E14:K14)))</f>
        <v>20</v>
      </c>
      <c r="M14" s="28">
        <f>COUNTA(E14:K14)</f>
        <v>1</v>
      </c>
      <c r="N14" s="28">
        <f>IF(M14&gt;0,L14,0)</f>
        <v>20</v>
      </c>
      <c r="O14" s="29"/>
      <c r="P14" s="30">
        <v>1375</v>
      </c>
      <c r="Q14" t="s" s="31">
        <v>44</v>
      </c>
      <c r="R14" s="32">
        <f>SUMIF(C3:C50,"1375",N3:N50)</f>
        <v>0</v>
      </c>
      <c r="S14" s="33"/>
      <c r="T14" s="34">
        <f>SUMIF(C3:C50,"1375",L3:L50)</f>
        <v>0</v>
      </c>
    </row>
    <row r="15" ht="28.3" customHeight="1">
      <c r="A15" t="s" s="23">
        <f>IF(M15&lt;1,"NO","SI")</f>
        <v>17</v>
      </c>
      <c r="B15" t="s" s="23">
        <v>45</v>
      </c>
      <c r="C15" s="24">
        <v>2062</v>
      </c>
      <c r="D15" t="s" s="23">
        <v>19</v>
      </c>
      <c r="E15" s="25"/>
      <c r="F15" s="25">
        <v>15</v>
      </c>
      <c r="G15" s="25"/>
      <c r="H15" s="24"/>
      <c r="I15" s="24"/>
      <c r="J15" s="24"/>
      <c r="K15" s="26"/>
      <c r="L15" s="27">
        <f>IF(M15&gt;8,(LARGE(E15:K15,1)+LARGE(E15:K15,2)+LARGE(E15:K15,3)+LARGE(E15:K15,4)+LARGE(E15:K15,5)+LARGE(E15:K15,6)+LARGE(E15:K15,7)+LARGE(E15:K15,8)),(SUM(E15:K15)))</f>
        <v>15</v>
      </c>
      <c r="M15" s="28">
        <f>COUNTA(E15:K15)</f>
        <v>1</v>
      </c>
      <c r="N15" s="28">
        <f>IF(M15&gt;0,L15,0)</f>
        <v>15</v>
      </c>
      <c r="O15" s="29"/>
      <c r="P15" s="30">
        <v>1820</v>
      </c>
      <c r="Q15" t="s" s="31">
        <v>46</v>
      </c>
      <c r="R15" s="32">
        <f>SUMIF(C3:C50,"1820",N3:N50)</f>
        <v>0</v>
      </c>
      <c r="S15" s="33"/>
      <c r="T15" s="34">
        <f>SUMIF(C3:C50,"1820",L3:L50)</f>
        <v>0</v>
      </c>
    </row>
    <row r="16" ht="28.3" customHeight="1">
      <c r="A16" t="s" s="23">
        <f>IF(M16&lt;1,"NO","SI")</f>
        <v>17</v>
      </c>
      <c r="B16" t="s" s="23">
        <v>47</v>
      </c>
      <c r="C16" s="24">
        <v>69</v>
      </c>
      <c r="D16" t="s" s="23">
        <v>48</v>
      </c>
      <c r="E16" s="25">
        <v>12</v>
      </c>
      <c r="F16" s="25"/>
      <c r="G16" s="25"/>
      <c r="H16" s="24"/>
      <c r="I16" s="24"/>
      <c r="J16" s="24"/>
      <c r="K16" s="26"/>
      <c r="L16" s="27">
        <f>IF(M16&gt;8,(LARGE(E16:K16,1)+LARGE(E16:K16,2)+LARGE(E16:K16,3)+LARGE(E16:K16,4)+LARGE(E16:K16,5)+LARGE(E16:K16,6)+LARGE(E16:K16,7)+LARGE(E16:K16,8)),(SUM(E16:K16)))</f>
        <v>12</v>
      </c>
      <c r="M16" s="28">
        <f>COUNTA(E16:K16)</f>
        <v>1</v>
      </c>
      <c r="N16" s="28">
        <f>IF(M16&gt;0,L16,0)</f>
        <v>12</v>
      </c>
      <c r="O16" s="29"/>
      <c r="P16" s="30">
        <v>1463</v>
      </c>
      <c r="Q16" t="s" s="31">
        <v>49</v>
      </c>
      <c r="R16" s="32">
        <f>SUMIF(C3:C50,"1463",N3:N50)</f>
        <v>0</v>
      </c>
      <c r="S16" s="33"/>
      <c r="T16" s="34">
        <f>SUMIF(C3:C50,"1463",L3:L50)</f>
        <v>0</v>
      </c>
    </row>
    <row r="17" ht="28.3" customHeight="1">
      <c r="A17" t="s" s="23">
        <f>IF(M17&lt;1,"NO","SI")</f>
        <v>17</v>
      </c>
      <c r="B17" t="s" s="23">
        <v>50</v>
      </c>
      <c r="C17" s="24">
        <v>1990</v>
      </c>
      <c r="D17" t="s" s="23">
        <v>36</v>
      </c>
      <c r="E17" s="25"/>
      <c r="F17" s="25">
        <v>12</v>
      </c>
      <c r="G17" s="25"/>
      <c r="H17" s="24"/>
      <c r="I17" s="24"/>
      <c r="J17" s="24"/>
      <c r="K17" s="26"/>
      <c r="L17" s="27">
        <f>IF(M17&gt;8,(LARGE(E17:K17,1)+LARGE(E17:K17,2)+LARGE(E17:K17,3)+LARGE(E17:K17,4)+LARGE(E17:K17,5)+LARGE(E17:K17,6)+LARGE(E17:K17,7)+LARGE(E17:K17,8)),(SUM(E17:K17)))</f>
        <v>12</v>
      </c>
      <c r="M17" s="28">
        <f>COUNTA(E17:K17)</f>
        <v>1</v>
      </c>
      <c r="N17" s="28">
        <f>IF(M17&gt;0,L17,0)</f>
        <v>12</v>
      </c>
      <c r="O17" s="29"/>
      <c r="P17" s="30">
        <v>1990</v>
      </c>
      <c r="Q17" t="s" s="31">
        <v>51</v>
      </c>
      <c r="R17" s="32">
        <f>SUMIF(C3:C50,"1990",N3:N50)</f>
        <v>172</v>
      </c>
      <c r="S17" s="33"/>
      <c r="T17" s="34">
        <f>SUMIF(C3:C50,"1990",L3:L50)</f>
        <v>172</v>
      </c>
    </row>
    <row r="18" ht="28.3" customHeight="1">
      <c r="A18" t="s" s="23">
        <f>IF(M18&lt;1,"NO","SI")</f>
        <v>52</v>
      </c>
      <c r="B18" s="35"/>
      <c r="C18" s="24"/>
      <c r="D18" s="35"/>
      <c r="E18" s="25"/>
      <c r="F18" s="25"/>
      <c r="G18" s="25"/>
      <c r="H18" s="24"/>
      <c r="I18" s="24"/>
      <c r="J18" s="24"/>
      <c r="K18" s="26"/>
      <c r="L18" s="27">
        <f>IF(M18&gt;8,(LARGE(E18:K18,1)+LARGE(E18:K18,2)+LARGE(E18:K18,3)+LARGE(E18:K18,4)+LARGE(E18:K18,5)+LARGE(E18:K18,6)+LARGE(E18:K18,7)+LARGE(E18:K18,8)),(SUM(E18:K18)))</f>
        <v>0</v>
      </c>
      <c r="M18" s="28">
        <f>COUNTA(E18:K18)</f>
        <v>0</v>
      </c>
      <c r="N18" s="28">
        <f>IF(M18&gt;0,L18,0)</f>
        <v>0</v>
      </c>
      <c r="O18" s="29"/>
      <c r="P18" s="30">
        <v>1214</v>
      </c>
      <c r="Q18" t="s" s="31">
        <v>53</v>
      </c>
      <c r="R18" s="32">
        <f>SUMIF(C3:C50,"1214",N3:N50)</f>
        <v>0</v>
      </c>
      <c r="S18" s="33"/>
      <c r="T18" s="34">
        <f>SUMIF(C3:C50,"1214",L3:L50)</f>
        <v>0</v>
      </c>
    </row>
    <row r="19" ht="28.3" customHeight="1">
      <c r="A19" t="s" s="23">
        <f>IF(M19&lt;1,"NO","SI")</f>
        <v>52</v>
      </c>
      <c r="B19" s="35"/>
      <c r="C19" s="24"/>
      <c r="D19" s="35"/>
      <c r="E19" s="25"/>
      <c r="F19" s="25"/>
      <c r="G19" s="25"/>
      <c r="H19" s="24"/>
      <c r="I19" s="24"/>
      <c r="J19" s="24"/>
      <c r="K19" s="26"/>
      <c r="L19" s="27">
        <f>IF(M19&gt;8,(LARGE(E19:K19,1)+LARGE(E19:K19,2)+LARGE(E19:K19,3)+LARGE(E19:K19,4)+LARGE(E19:K19,5)+LARGE(E19:K19,6)+LARGE(E19:K19,7)+LARGE(E19:K19,8)),(SUM(E19:K19)))</f>
        <v>0</v>
      </c>
      <c r="M19" s="28">
        <f>COUNTA(E19:K19)</f>
        <v>0</v>
      </c>
      <c r="N19" s="28">
        <f>IF(M19&gt;0,L19,0)</f>
        <v>0</v>
      </c>
      <c r="O19" s="29"/>
      <c r="P19" s="30">
        <v>1883</v>
      </c>
      <c r="Q19" t="s" s="31">
        <v>54</v>
      </c>
      <c r="R19" s="32">
        <f>SUMIF(C3:C50,"1883",N3:N50)</f>
        <v>0</v>
      </c>
      <c r="S19" s="33"/>
      <c r="T19" s="34">
        <f>SUMIF(C3:C50,"1883",L3:L50)</f>
        <v>0</v>
      </c>
    </row>
    <row r="20" ht="28.3" customHeight="1">
      <c r="A20" t="s" s="23">
        <f>IF(M20&lt;1,"NO","SI")</f>
        <v>52</v>
      </c>
      <c r="B20" s="35"/>
      <c r="C20" s="24"/>
      <c r="D20" s="35"/>
      <c r="E20" s="25"/>
      <c r="F20" s="25"/>
      <c r="G20" s="25"/>
      <c r="H20" s="24"/>
      <c r="I20" s="24"/>
      <c r="J20" s="24"/>
      <c r="K20" s="26"/>
      <c r="L20" s="27">
        <f>IF(M20&gt;8,(LARGE(E20:K20,1)+LARGE(E20:K20,2)+LARGE(E20:K20,3)+LARGE(E20:K20,4)+LARGE(E20:K20,5)+LARGE(E20:K20,6)+LARGE(E20:K20,7)+LARGE(E20:K20,8)),(SUM(E20:K20)))</f>
        <v>0</v>
      </c>
      <c r="M20" s="28">
        <f>COUNTA(E20:K20)</f>
        <v>0</v>
      </c>
      <c r="N20" s="28">
        <f>IF(M20&gt;0,L20,0)</f>
        <v>0</v>
      </c>
      <c r="O20" s="29"/>
      <c r="P20" s="30">
        <v>1406</v>
      </c>
      <c r="Q20" t="s" s="31">
        <v>55</v>
      </c>
      <c r="R20" s="32">
        <f>SUMIF(C3:C50,"1406",N3:N50)</f>
        <v>0</v>
      </c>
      <c r="S20" s="33"/>
      <c r="T20" s="34">
        <f>SUMIF(C3:C50,"1406",L3:L50)</f>
        <v>0</v>
      </c>
    </row>
    <row r="21" ht="28.3" customHeight="1">
      <c r="A21" t="s" s="23">
        <f>IF(M21&lt;1,"NO","SI")</f>
        <v>52</v>
      </c>
      <c r="B21" s="35"/>
      <c r="C21" s="24"/>
      <c r="D21" s="35"/>
      <c r="E21" s="25"/>
      <c r="F21" s="25"/>
      <c r="G21" s="25"/>
      <c r="H21" s="24"/>
      <c r="I21" s="24"/>
      <c r="J21" s="24"/>
      <c r="K21" s="26"/>
      <c r="L21" s="27">
        <f>IF(M21&gt;8,(LARGE(E21:K21,1)+LARGE(E21:K21,2)+LARGE(E21:K21,3)+LARGE(E21:K21,4)+LARGE(E21:K21,5)+LARGE(E21:K21,6)+LARGE(E21:K21,7)+LARGE(E21:K21,8)),(SUM(E21:K21)))</f>
        <v>0</v>
      </c>
      <c r="M21" s="28">
        <f>COUNTA(E21:K21)</f>
        <v>0</v>
      </c>
      <c r="N21" s="28">
        <f>IF(M21&gt;0,L21,0)</f>
        <v>0</v>
      </c>
      <c r="O21" s="29"/>
      <c r="P21" s="30">
        <v>69</v>
      </c>
      <c r="Q21" t="s" s="31">
        <v>56</v>
      </c>
      <c r="R21" s="32">
        <f>SUMIF(C3:C50,"69",N3:N50)</f>
        <v>12</v>
      </c>
      <c r="S21" s="33"/>
      <c r="T21" s="34">
        <f>SUMIF(C3:C50,"69",L3:L50)</f>
        <v>12</v>
      </c>
    </row>
    <row r="22" ht="28.3" customHeight="1">
      <c r="A22" t="s" s="23">
        <f>IF(M22&lt;1,"NO","SI")</f>
        <v>52</v>
      </c>
      <c r="B22" s="36"/>
      <c r="C22" s="37"/>
      <c r="D22" s="37"/>
      <c r="E22" s="37"/>
      <c r="F22" s="38"/>
      <c r="G22" s="25"/>
      <c r="H22" s="24"/>
      <c r="I22" s="24"/>
      <c r="J22" s="24"/>
      <c r="K22" s="26"/>
      <c r="L22" s="27">
        <f>IF(M22&gt;8,(LARGE(E22:K22,1)+LARGE(E22:K22,2)+LARGE(E22:K22,3)+LARGE(E22:K22,4)+LARGE(E22:K22,5)+LARGE(E22:K22,6)+LARGE(E22:K22,7)+LARGE(E22:K22,8)),(SUM(E22:K22)))</f>
        <v>0</v>
      </c>
      <c r="M22" s="28">
        <f>COUNTA(E22:K22)</f>
        <v>0</v>
      </c>
      <c r="N22" s="28">
        <f>IF(M22&gt;0,L22,0)</f>
        <v>0</v>
      </c>
      <c r="O22" s="29"/>
      <c r="P22" s="30">
        <v>1533</v>
      </c>
      <c r="Q22" t="s" s="31">
        <v>57</v>
      </c>
      <c r="R22" s="32">
        <f>SUMIF(C3:C50,"1533",N3:N50)</f>
        <v>0</v>
      </c>
      <c r="S22" s="33"/>
      <c r="T22" s="34">
        <f>SUMIF(C3:C50,"1533",L3:L50)</f>
        <v>0</v>
      </c>
    </row>
    <row r="23" ht="28.3" customHeight="1">
      <c r="A23" t="s" s="23">
        <f>IF(M23&lt;1,"NO","SI")</f>
        <v>52</v>
      </c>
      <c r="B23" s="35"/>
      <c r="C23" s="24"/>
      <c r="D23" s="35"/>
      <c r="E23" s="25"/>
      <c r="F23" s="25"/>
      <c r="G23" s="25"/>
      <c r="H23" s="24"/>
      <c r="I23" s="24"/>
      <c r="J23" s="24"/>
      <c r="K23" s="26"/>
      <c r="L23" s="27">
        <f>IF(M23&gt;8,(LARGE(E23:K23,1)+LARGE(E23:K23,2)+LARGE(E23:K23,3)+LARGE(E23:K23,4)+LARGE(E23:K23,5)+LARGE(E23:K23,6)+LARGE(E23:K23,7)+LARGE(E23:K23,8)),(SUM(E23:K23)))</f>
        <v>0</v>
      </c>
      <c r="M23" s="28">
        <f>COUNTA(E23:K23)</f>
        <v>0</v>
      </c>
      <c r="N23" s="28">
        <f>IF(M23&gt;0,L23,0)</f>
        <v>0</v>
      </c>
      <c r="O23" s="29"/>
      <c r="P23" s="30">
        <v>77</v>
      </c>
      <c r="Q23" t="s" s="31">
        <v>58</v>
      </c>
      <c r="R23" s="32">
        <f>SUMIF(C3:C50,"77",N3:N50)</f>
        <v>0</v>
      </c>
      <c r="S23" s="33"/>
      <c r="T23" s="34">
        <f>SUMIF(C3:C50,"77",L3:L50)</f>
        <v>0</v>
      </c>
    </row>
    <row r="24" ht="28.3" customHeight="1">
      <c r="A24" t="s" s="23">
        <f>IF(M24&lt;1,"NO","SI")</f>
        <v>52</v>
      </c>
      <c r="B24" s="24"/>
      <c r="C24" s="24"/>
      <c r="D24" s="24"/>
      <c r="E24" s="25"/>
      <c r="F24" s="25"/>
      <c r="G24" s="25"/>
      <c r="H24" s="24"/>
      <c r="I24" s="24"/>
      <c r="J24" s="24"/>
      <c r="K24" s="26"/>
      <c r="L24" s="27">
        <f>IF(M24&gt;8,(LARGE(E24:K24,1)+LARGE(E24:K24,2)+LARGE(E24:K24,3)+LARGE(E24:K24,4)+LARGE(E24:K24,5)+LARGE(E24:K24,6)+LARGE(E24:K24,7)+LARGE(E24:K24,8)),(SUM(E24:K24)))</f>
        <v>0</v>
      </c>
      <c r="M24" s="28">
        <f>COUNTA(E24:K24)</f>
        <v>0</v>
      </c>
      <c r="N24" s="28">
        <f>IF(M24&gt;0,L24,0)</f>
        <v>0</v>
      </c>
      <c r="O24" s="29"/>
      <c r="P24" s="30">
        <v>1554</v>
      </c>
      <c r="Q24" t="s" s="31">
        <v>59</v>
      </c>
      <c r="R24" s="32">
        <f>SUMIF(C3:C50,"1554",N3:N50)</f>
        <v>0</v>
      </c>
      <c r="S24" s="33"/>
      <c r="T24" s="34">
        <f>SUMIF(C3:C50,"1554",L3:L50)</f>
        <v>0</v>
      </c>
    </row>
    <row r="25" ht="28.3" customHeight="1">
      <c r="A25" t="s" s="23">
        <f>IF(M25&lt;1,"NO","SI")</f>
        <v>52</v>
      </c>
      <c r="B25" s="24"/>
      <c r="C25" s="24"/>
      <c r="D25" s="24"/>
      <c r="E25" s="25"/>
      <c r="F25" s="25"/>
      <c r="G25" s="25"/>
      <c r="H25" s="24"/>
      <c r="I25" s="24"/>
      <c r="J25" s="24"/>
      <c r="K25" s="26"/>
      <c r="L25" s="27">
        <f>IF(M25&gt;8,(LARGE(E25:K25,1)+LARGE(E25:K25,2)+LARGE(E25:K25,3)+LARGE(E25:K25,4)+LARGE(E25:K25,5)+LARGE(E25:K25,6)+LARGE(E25:K25,7)+LARGE(E25:K25,8)),(SUM(E25:K25)))</f>
        <v>0</v>
      </c>
      <c r="M25" s="28">
        <f>COUNTA(E25:K25)</f>
        <v>0</v>
      </c>
      <c r="N25" s="28">
        <f>IF(M25&gt;0,L25,0)</f>
        <v>0</v>
      </c>
      <c r="O25" s="29"/>
      <c r="P25" s="39">
        <v>2062</v>
      </c>
      <c r="Q25" t="s" s="31">
        <v>19</v>
      </c>
      <c r="R25" s="32">
        <f>SUMIF(C3:C51,"2062",N3:N51)</f>
        <v>1025</v>
      </c>
      <c r="S25" s="33"/>
      <c r="T25" s="34">
        <f>SUMIF(C3:C51,"2062",L3:L51)</f>
        <v>1025</v>
      </c>
    </row>
    <row r="26" ht="28.3" customHeight="1">
      <c r="A26" t="s" s="23">
        <f>IF(M26&lt;1,"NO","SI")</f>
        <v>52</v>
      </c>
      <c r="B26" s="24"/>
      <c r="C26" s="24"/>
      <c r="D26" s="24"/>
      <c r="E26" s="25"/>
      <c r="F26" s="25"/>
      <c r="G26" s="25"/>
      <c r="H26" s="24"/>
      <c r="I26" s="24"/>
      <c r="J26" s="24"/>
      <c r="K26" s="26"/>
      <c r="L26" s="27">
        <f>IF(M26&gt;8,(LARGE(E26:K26,1)+LARGE(E26:K26,2)+LARGE(E26:K26,3)+LARGE(E26:K26,4)+LARGE(E26:K26,5)+LARGE(E26:K26,6)+LARGE(E26:K26,7)+LARGE(E26:K26,8)),(SUM(E26:K26)))</f>
        <v>0</v>
      </c>
      <c r="M26" s="28">
        <f>COUNTA(E26:K26)</f>
        <v>0</v>
      </c>
      <c r="N26" s="28">
        <f>IF(M26&gt;0,L26,0)</f>
        <v>0</v>
      </c>
      <c r="O26" s="29"/>
      <c r="P26" s="39">
        <v>2077</v>
      </c>
      <c r="Q26" t="s" s="31">
        <v>22</v>
      </c>
      <c r="R26" s="32">
        <f>SUMIF(C3:C50,"2077",N3:N50)</f>
        <v>465</v>
      </c>
      <c r="S26" s="33"/>
      <c r="T26" s="34">
        <f>SUMIF(C3:C50,"2077",N3:N50)</f>
        <v>465</v>
      </c>
    </row>
    <row r="27" ht="28.3" customHeight="1">
      <c r="A27" t="s" s="23">
        <f>IF(M27&lt;1,"NO","SI")</f>
        <v>52</v>
      </c>
      <c r="B27" s="24"/>
      <c r="C27" s="24"/>
      <c r="D27" s="24"/>
      <c r="E27" s="25"/>
      <c r="F27" s="25"/>
      <c r="G27" s="25"/>
      <c r="H27" s="24"/>
      <c r="I27" s="24"/>
      <c r="J27" s="24"/>
      <c r="K27" s="26"/>
      <c r="L27" s="27">
        <f>IF(M27&gt;8,(LARGE(E27:K27,1)+LARGE(E27:K27,2)+LARGE(E27:K27,3)+LARGE(E27:K27,4)+LARGE(E27:K27,5)+LARGE(E27:K27,6)+LARGE(E27:K27,7)+LARGE(E27:K27,8)),(SUM(E27:K27)))</f>
        <v>0</v>
      </c>
      <c r="M27" s="28">
        <f>COUNTA(E27:K27)</f>
        <v>0</v>
      </c>
      <c r="N27" s="28">
        <f>IF(M27&gt;0,L27,0)</f>
        <v>0</v>
      </c>
      <c r="O27" s="29"/>
      <c r="P27" s="39">
        <v>2030</v>
      </c>
      <c r="Q27" t="s" s="31">
        <v>60</v>
      </c>
      <c r="R27" s="32">
        <f>SUMIF(C4:C51,"2030",N4:N51)</f>
        <v>0</v>
      </c>
      <c r="S27" s="33"/>
      <c r="T27" s="34">
        <f>SUMIF(C4:C51,"2030",L4:L51)</f>
        <v>0</v>
      </c>
    </row>
    <row r="28" ht="28.3" customHeight="1">
      <c r="A28" t="s" s="23">
        <f>IF(M28&lt;1,"NO","SI")</f>
        <v>52</v>
      </c>
      <c r="B28" s="24"/>
      <c r="C28" s="24"/>
      <c r="D28" s="24"/>
      <c r="E28" s="25"/>
      <c r="F28" s="25"/>
      <c r="G28" s="25"/>
      <c r="H28" s="24"/>
      <c r="I28" s="24"/>
      <c r="J28" s="24"/>
      <c r="K28" s="26"/>
      <c r="L28" s="27">
        <f>IF(M28&gt;8,(LARGE(E28:K28,1)+LARGE(E28:K28,2)+LARGE(E28:K28,3)+LARGE(E28:K28,4)+LARGE(E28:K28,5)+LARGE(E28:K28,6)+LARGE(E28:K28,7)+LARGE(E28:K28,8)),(SUM(E28:K28)))</f>
        <v>0</v>
      </c>
      <c r="M28" s="28">
        <f>COUNTA(E28:K28)</f>
        <v>0</v>
      </c>
      <c r="N28" s="28">
        <f>IF(M28&gt;0,L28,0)</f>
        <v>0</v>
      </c>
      <c r="O28" s="29"/>
      <c r="P28" s="39">
        <v>87</v>
      </c>
      <c r="Q28" t="s" s="31">
        <v>61</v>
      </c>
      <c r="R28" s="32">
        <f>SUMIF(C3:C50,"87",N3:N50)</f>
        <v>0</v>
      </c>
      <c r="S28" s="33"/>
      <c r="T28" s="34">
        <f>SUMIF(C3:C50,"87",L3:L50)</f>
        <v>0</v>
      </c>
    </row>
    <row r="29" ht="28.3" customHeight="1">
      <c r="A29" t="s" s="23">
        <f>IF(M29&lt;1,"NO","SI")</f>
        <v>52</v>
      </c>
      <c r="B29" s="24"/>
      <c r="C29" s="24"/>
      <c r="D29" s="24"/>
      <c r="E29" s="25"/>
      <c r="F29" s="25"/>
      <c r="G29" s="25"/>
      <c r="H29" s="24"/>
      <c r="I29" s="24"/>
      <c r="J29" s="24"/>
      <c r="K29" s="26"/>
      <c r="L29" s="27">
        <f>IF(M29&gt;8,(LARGE(E29:K29,1)+LARGE(E29:K29,2)+LARGE(E29:K29,3)+LARGE(E29:K29,4)+LARGE(E29:K29,5)+LARGE(E29:K29,6)+LARGE(E29:K29,7)+LARGE(E29:K29,8)),(SUM(E29:K29)))</f>
        <v>0</v>
      </c>
      <c r="M29" s="28">
        <f>COUNTA(E29:K29)</f>
        <v>0</v>
      </c>
      <c r="N29" s="28">
        <f>IF(M29&gt;0,L29,0)</f>
        <v>0</v>
      </c>
      <c r="O29" s="29"/>
      <c r="P29" s="39">
        <v>2113</v>
      </c>
      <c r="Q29" t="s" s="31">
        <v>62</v>
      </c>
      <c r="R29" s="32">
        <f>SUMIF(C4:C51,"2113",N4:N51)</f>
        <v>0</v>
      </c>
      <c r="S29" s="33"/>
      <c r="T29" s="34">
        <f>SUMIF(C4:C51,"2113",L4:L51)</f>
        <v>0</v>
      </c>
    </row>
    <row r="30" ht="28.3" customHeight="1">
      <c r="A30" t="s" s="23">
        <f>IF(M30&lt;1,"NO","SI")</f>
        <v>52</v>
      </c>
      <c r="B30" s="24"/>
      <c r="C30" s="24"/>
      <c r="D30" s="24"/>
      <c r="E30" s="25"/>
      <c r="F30" s="25"/>
      <c r="G30" s="25"/>
      <c r="H30" s="24"/>
      <c r="I30" s="24"/>
      <c r="J30" s="24"/>
      <c r="K30" s="26"/>
      <c r="L30" s="27">
        <f>IF(M30&gt;8,(LARGE(E30:K30,1)+LARGE(E30:K30,2)+LARGE(E30:K30,3)+LARGE(E30:K30,4)+LARGE(E30:K30,5)+LARGE(E30:K30,6)+LARGE(E30:K30,7)+LARGE(E30:K30,8)),(SUM(E30:K30)))</f>
        <v>0</v>
      </c>
      <c r="M30" s="28">
        <f>COUNTA(E30:K30)</f>
        <v>0</v>
      </c>
      <c r="N30" s="28">
        <f>IF(M30&gt;0,L30,0)</f>
        <v>0</v>
      </c>
      <c r="O30" s="29"/>
      <c r="P30" s="39"/>
      <c r="Q30" s="40"/>
      <c r="R30" s="41"/>
      <c r="S30" s="33"/>
      <c r="T30" s="42"/>
    </row>
    <row r="31" ht="28.3" customHeight="1">
      <c r="A31" t="s" s="23">
        <f>IF(M31&lt;1,"NO","SI")</f>
        <v>52</v>
      </c>
      <c r="B31" s="24"/>
      <c r="C31" s="24"/>
      <c r="D31" s="24"/>
      <c r="E31" s="25"/>
      <c r="F31" s="25"/>
      <c r="G31" s="25"/>
      <c r="H31" s="24"/>
      <c r="I31" s="24"/>
      <c r="J31" s="24"/>
      <c r="K31" s="26"/>
      <c r="L31" s="27">
        <f>IF(M31&gt;8,(LARGE(E31:K31,1)+LARGE(E31:K31,2)+LARGE(E31:K31,3)+LARGE(E31:K31,4)+LARGE(E31:K31,5)+LARGE(E31:K31,6)+LARGE(E31:K31,7)+LARGE(E31:K31,8)),(SUM(E31:K31)))</f>
        <v>0</v>
      </c>
      <c r="M31" s="28">
        <f>COUNTA(E31:K31)</f>
        <v>0</v>
      </c>
      <c r="N31" s="28">
        <f>IF(M31&gt;0,L31,0)</f>
        <v>0</v>
      </c>
      <c r="O31" s="29"/>
      <c r="P31" s="39"/>
      <c r="Q31" s="40"/>
      <c r="R31" s="41"/>
      <c r="S31" s="33"/>
      <c r="T31" s="42"/>
    </row>
    <row r="32" ht="28.3" customHeight="1">
      <c r="A32" t="s" s="23">
        <f>IF(M32&lt;1,"NO","SI")</f>
        <v>52</v>
      </c>
      <c r="B32" s="24"/>
      <c r="C32" s="24"/>
      <c r="D32" s="24"/>
      <c r="E32" s="25"/>
      <c r="F32" s="25"/>
      <c r="G32" s="25"/>
      <c r="H32" s="24"/>
      <c r="I32" s="24"/>
      <c r="J32" s="24"/>
      <c r="K32" s="26"/>
      <c r="L32" s="27">
        <f>IF(M32&gt;8,(LARGE(E32:K32,1)+LARGE(E32:K32,2)+LARGE(E32:K32,3)+LARGE(E32:K32,4)+LARGE(E32:K32,5)+LARGE(E32:K32,6)+LARGE(E32:K32,7)+LARGE(E32:K32,8)),(SUM(E32:K32)))</f>
        <v>0</v>
      </c>
      <c r="M32" s="28">
        <f>COUNTA(E32:K32)</f>
        <v>0</v>
      </c>
      <c r="N32" s="28">
        <f>IF(M32&gt;0,L32,0)</f>
        <v>0</v>
      </c>
      <c r="O32" s="29"/>
      <c r="P32" s="39"/>
      <c r="Q32" s="40"/>
      <c r="R32" s="41"/>
      <c r="S32" s="33"/>
      <c r="T32" s="42"/>
    </row>
    <row r="33" ht="28.3" customHeight="1">
      <c r="A33" t="s" s="23">
        <f>IF(M33&lt;1,"NO","SI")</f>
        <v>52</v>
      </c>
      <c r="B33" s="24"/>
      <c r="C33" s="24"/>
      <c r="D33" s="24"/>
      <c r="E33" s="25"/>
      <c r="F33" s="25"/>
      <c r="G33" s="25"/>
      <c r="H33" s="24"/>
      <c r="I33" s="24"/>
      <c r="J33" s="24"/>
      <c r="K33" s="26"/>
      <c r="L33" s="27">
        <f>IF(M33&gt;8,(LARGE(E33:K33,1)+LARGE(E33:K33,2)+LARGE(E33:K33,3)+LARGE(E33:K33,4)+LARGE(E33:K33,5)+LARGE(E33:K33,6)+LARGE(E33:K33,7)+LARGE(E33:K33,8)),(SUM(E33:K33)))</f>
        <v>0</v>
      </c>
      <c r="M33" s="28">
        <f>COUNTA(E33:K33)</f>
        <v>0</v>
      </c>
      <c r="N33" s="28">
        <f>IF(M33&gt;0,L33,0)</f>
        <v>0</v>
      </c>
      <c r="O33" s="29"/>
      <c r="P33" s="39"/>
      <c r="Q33" s="40"/>
      <c r="R33" s="41"/>
      <c r="S33" s="33"/>
      <c r="T33" s="42"/>
    </row>
    <row r="34" ht="28.3" customHeight="1">
      <c r="A34" t="s" s="23">
        <f>IF(M34&lt;1,"NO","SI")</f>
        <v>52</v>
      </c>
      <c r="B34" s="24"/>
      <c r="C34" s="24"/>
      <c r="D34" s="24"/>
      <c r="E34" s="25"/>
      <c r="F34" s="25"/>
      <c r="G34" s="25"/>
      <c r="H34" s="24"/>
      <c r="I34" s="24"/>
      <c r="J34" s="24"/>
      <c r="K34" s="26"/>
      <c r="L34" s="27">
        <f>IF(M34&gt;8,(LARGE(E34:K34,1)+LARGE(E34:K34,2)+LARGE(E34:K34,3)+LARGE(E34:K34,4)+LARGE(E34:K34,5)+LARGE(E34:K34,6)+LARGE(E34:K34,7)+LARGE(E34:K34,8)),(SUM(E34:K34)))</f>
        <v>0</v>
      </c>
      <c r="M34" s="28">
        <f>COUNTA(E34:K34)</f>
        <v>0</v>
      </c>
      <c r="N34" s="28">
        <f>IF(M34&gt;0,L34,0)</f>
        <v>0</v>
      </c>
      <c r="O34" s="29"/>
      <c r="P34" s="39"/>
      <c r="Q34" s="40"/>
      <c r="R34" s="41"/>
      <c r="S34" s="33"/>
      <c r="T34" s="42"/>
    </row>
    <row r="35" ht="28.3" customHeight="1">
      <c r="A35" t="s" s="23">
        <f>IF(M35&lt;1,"NO","SI")</f>
        <v>52</v>
      </c>
      <c r="B35" s="24"/>
      <c r="C35" s="24"/>
      <c r="D35" s="24"/>
      <c r="E35" s="25"/>
      <c r="F35" s="25"/>
      <c r="G35" s="25"/>
      <c r="H35" s="24"/>
      <c r="I35" s="24"/>
      <c r="J35" s="24"/>
      <c r="K35" s="26"/>
      <c r="L35" s="27">
        <f>IF(M35&gt;8,(LARGE(E35:K35,1)+LARGE(E35:K35,2)+LARGE(E35:K35,3)+LARGE(E35:K35,4)+LARGE(E35:K35,5)+LARGE(E35:K35,6)+LARGE(E35:K35,7)+LARGE(E35:K35,8)),(SUM(E35:K35)))</f>
        <v>0</v>
      </c>
      <c r="M35" s="28">
        <f>COUNTA(E35:K35)</f>
        <v>0</v>
      </c>
      <c r="N35" s="28">
        <f>IF(M35&gt;0,L35,0)</f>
        <v>0</v>
      </c>
      <c r="O35" s="29"/>
      <c r="P35" s="39"/>
      <c r="Q35" s="40"/>
      <c r="R35" s="41"/>
      <c r="S35" s="33"/>
      <c r="T35" s="42"/>
    </row>
    <row r="36" ht="28.3" customHeight="1">
      <c r="A36" t="s" s="23">
        <f>IF(M36&lt;1,"NO","SI")</f>
        <v>52</v>
      </c>
      <c r="B36" s="24"/>
      <c r="C36" s="24"/>
      <c r="D36" s="24"/>
      <c r="E36" s="25"/>
      <c r="F36" s="25"/>
      <c r="G36" s="25"/>
      <c r="H36" s="24"/>
      <c r="I36" s="24"/>
      <c r="J36" s="24"/>
      <c r="K36" s="26"/>
      <c r="L36" s="27">
        <f>IF(M36&gt;8,(LARGE(E36:K36,1)+LARGE(E36:K36,2)+LARGE(E36:K36,3)+LARGE(E36:K36,4)+LARGE(E36:K36,5)+LARGE(E36:K36,6)+LARGE(E36:K36,7)+LARGE(E36:K36,8)),(SUM(E36:K36)))</f>
        <v>0</v>
      </c>
      <c r="M36" s="28">
        <f>COUNTA(E36:K36)</f>
        <v>0</v>
      </c>
      <c r="N36" s="28">
        <f>IF(M36&gt;0,L36,0)</f>
        <v>0</v>
      </c>
      <c r="O36" s="29"/>
      <c r="P36" s="39"/>
      <c r="Q36" s="40"/>
      <c r="R36" s="41"/>
      <c r="S36" s="33"/>
      <c r="T36" s="42"/>
    </row>
    <row r="37" ht="28.3" customHeight="1">
      <c r="A37" t="s" s="23">
        <f>IF(M37&lt;1,"NO","SI")</f>
        <v>52</v>
      </c>
      <c r="B37" s="24"/>
      <c r="C37" s="24"/>
      <c r="D37" s="24"/>
      <c r="E37" s="25"/>
      <c r="F37" s="25"/>
      <c r="G37" s="25"/>
      <c r="H37" s="24"/>
      <c r="I37" s="24"/>
      <c r="J37" s="24"/>
      <c r="K37" s="26"/>
      <c r="L37" s="27">
        <f>IF(M37&gt;8,(LARGE(E37:K37,1)+LARGE(E37:K37,2)+LARGE(E37:K37,3)+LARGE(E37:K37,4)+LARGE(E37:K37,5)+LARGE(E37:K37,6)+LARGE(E37:K37,7)+LARGE(E37:K37,8)),(SUM(E37:K37)))</f>
        <v>0</v>
      </c>
      <c r="M37" s="28">
        <f>COUNTA(E37:K37)</f>
        <v>0</v>
      </c>
      <c r="N37" s="28">
        <f>IF(M37&gt;0,L37,0)</f>
        <v>0</v>
      </c>
      <c r="O37" s="29"/>
      <c r="P37" s="39"/>
      <c r="Q37" s="40"/>
      <c r="R37" s="41"/>
      <c r="S37" s="33"/>
      <c r="T37" s="42"/>
    </row>
    <row r="38" ht="28.3" customHeight="1">
      <c r="A38" t="s" s="23">
        <f>IF(M38&lt;1,"NO","SI")</f>
        <v>52</v>
      </c>
      <c r="B38" s="24"/>
      <c r="C38" s="24"/>
      <c r="D38" s="24"/>
      <c r="E38" s="25"/>
      <c r="F38" s="25"/>
      <c r="G38" s="25"/>
      <c r="H38" s="24"/>
      <c r="I38" s="24"/>
      <c r="J38" s="24"/>
      <c r="K38" s="26"/>
      <c r="L38" s="27">
        <f>IF(M38&gt;8,(LARGE(E38:K38,1)+LARGE(E38:K38,2)+LARGE(E38:K38,3)+LARGE(E38:K38,4)+LARGE(E38:K38,5)+LARGE(E38:K38,6)+LARGE(E38:K38,7)+LARGE(E38:K38,8)),(SUM(E38:K38)))</f>
        <v>0</v>
      </c>
      <c r="M38" s="28">
        <f>COUNTA(E38:K38)</f>
        <v>0</v>
      </c>
      <c r="N38" s="28">
        <f>IF(M38&gt;0,L38,0)</f>
        <v>0</v>
      </c>
      <c r="O38" s="29"/>
      <c r="P38" s="39"/>
      <c r="Q38" s="40"/>
      <c r="R38" s="41"/>
      <c r="S38" s="33"/>
      <c r="T38" s="42"/>
    </row>
    <row r="39" ht="28.3" customHeight="1">
      <c r="A39" t="s" s="23">
        <f>IF(M39&lt;1,"NO","SI")</f>
        <v>52</v>
      </c>
      <c r="B39" s="24"/>
      <c r="C39" s="24"/>
      <c r="D39" s="24"/>
      <c r="E39" s="25"/>
      <c r="F39" s="25"/>
      <c r="G39" s="25"/>
      <c r="H39" s="24"/>
      <c r="I39" s="24"/>
      <c r="J39" s="24"/>
      <c r="K39" s="26"/>
      <c r="L39" s="27">
        <f>IF(M39&gt;8,(LARGE(E39:K39,1)+LARGE(E39:K39,2)+LARGE(E39:K39,3)+LARGE(E39:K39,4)+LARGE(E39:K39,5)+LARGE(E39:K39,6)+LARGE(E39:K39,7)+LARGE(E39:K39,8)),(SUM(E39:K39)))</f>
        <v>0</v>
      </c>
      <c r="M39" s="28">
        <f>COUNTA(E39:K39)</f>
        <v>0</v>
      </c>
      <c r="N39" s="28">
        <f>IF(M39&gt;0,L39,0)</f>
        <v>0</v>
      </c>
      <c r="O39" s="29"/>
      <c r="P39" s="39"/>
      <c r="Q39" s="40"/>
      <c r="R39" s="41"/>
      <c r="S39" s="33"/>
      <c r="T39" s="42"/>
    </row>
    <row r="40" ht="28.3" customHeight="1">
      <c r="A40" t="s" s="23">
        <f>IF(M40&lt;1,"NO","SI")</f>
        <v>52</v>
      </c>
      <c r="B40" s="24"/>
      <c r="C40" s="24"/>
      <c r="D40" s="24"/>
      <c r="E40" s="25"/>
      <c r="F40" s="25"/>
      <c r="G40" s="25"/>
      <c r="H40" s="24"/>
      <c r="I40" s="24"/>
      <c r="J40" s="24"/>
      <c r="K40" s="26"/>
      <c r="L40" s="27">
        <f>IF(M40&gt;8,(LARGE(E40:K40,1)+LARGE(E40:K40,2)+LARGE(E40:K40,3)+LARGE(E40:K40,4)+LARGE(E40:K40,5)+LARGE(E40:K40,6)+LARGE(E40:K40,7)+LARGE(E40:K40,8)),(SUM(E40:K40)))</f>
        <v>0</v>
      </c>
      <c r="M40" s="28">
        <f>COUNTA(E40:K40)</f>
        <v>0</v>
      </c>
      <c r="N40" s="28">
        <f>IF(M40&gt;0,L40,0)</f>
        <v>0</v>
      </c>
      <c r="O40" s="29"/>
      <c r="P40" s="39"/>
      <c r="Q40" s="40"/>
      <c r="R40" s="41"/>
      <c r="S40" s="33"/>
      <c r="T40" s="42"/>
    </row>
    <row r="41" ht="28.3" customHeight="1">
      <c r="A41" t="s" s="23">
        <f>IF(M41&lt;1,"NO","SI")</f>
        <v>52</v>
      </c>
      <c r="B41" s="24"/>
      <c r="C41" s="24"/>
      <c r="D41" s="24"/>
      <c r="E41" s="25"/>
      <c r="F41" s="25"/>
      <c r="G41" s="25"/>
      <c r="H41" s="24"/>
      <c r="I41" s="24"/>
      <c r="J41" s="24"/>
      <c r="K41" s="26"/>
      <c r="L41" s="27">
        <f>IF(M41&gt;8,(LARGE(E41:K41,1)+LARGE(E41:K41,2)+LARGE(E41:K41,3)+LARGE(E41:K41,4)+LARGE(E41:K41,5)+LARGE(E41:K41,6)+LARGE(E41:K41,7)+LARGE(E41:K41,8)),(SUM(E41:K41)))</f>
        <v>0</v>
      </c>
      <c r="M41" s="28">
        <f>COUNTA(E41:K41)</f>
        <v>0</v>
      </c>
      <c r="N41" s="28">
        <f>IF(M41&gt;0,L41,0)</f>
        <v>0</v>
      </c>
      <c r="O41" s="43"/>
      <c r="P41" s="44"/>
      <c r="Q41" s="45"/>
      <c r="R41" s="46">
        <f>SUM(R3:R40)</f>
        <v>1884</v>
      </c>
      <c r="S41" s="29"/>
      <c r="T41" s="47">
        <f>SUM(T3:T40)</f>
        <v>1884</v>
      </c>
    </row>
    <row r="42" ht="28.3" customHeight="1">
      <c r="A42" t="s" s="23">
        <f>IF(M42&lt;1,"NO","SI")</f>
        <v>52</v>
      </c>
      <c r="B42" s="24"/>
      <c r="C42" s="24"/>
      <c r="D42" s="24"/>
      <c r="E42" s="25"/>
      <c r="F42" s="25"/>
      <c r="G42" s="25"/>
      <c r="H42" s="24"/>
      <c r="I42" s="24"/>
      <c r="J42" s="24"/>
      <c r="K42" s="26"/>
      <c r="L42" s="27">
        <f>IF(M42&gt;8,(LARGE(E42:K42,1)+LARGE(E42:K42,2)+LARGE(E42:K42,3)+LARGE(E42:K42,4)+LARGE(E42:K42,5)+LARGE(E42:K42,6)+LARGE(E42:K42,7)+LARGE(E42:K42,8)),(SUM(E42:K42)))</f>
        <v>0</v>
      </c>
      <c r="M42" s="28">
        <f>COUNTA(E42:K42)</f>
        <v>0</v>
      </c>
      <c r="N42" s="28">
        <f>IF(M42&gt;0,L42,0)</f>
        <v>0</v>
      </c>
      <c r="O42" s="43"/>
      <c r="P42" s="10"/>
      <c r="Q42" s="10"/>
      <c r="R42" s="44"/>
      <c r="S42" s="10"/>
      <c r="T42" s="44"/>
    </row>
    <row r="43" ht="28.3" customHeight="1">
      <c r="A43" t="s" s="23">
        <f>IF(M43&lt;1,"NO","SI")</f>
        <v>52</v>
      </c>
      <c r="B43" s="24"/>
      <c r="C43" s="24"/>
      <c r="D43" s="24"/>
      <c r="E43" s="25"/>
      <c r="F43" s="25"/>
      <c r="G43" s="25"/>
      <c r="H43" s="24"/>
      <c r="I43" s="24"/>
      <c r="J43" s="24"/>
      <c r="K43" s="26"/>
      <c r="L43" s="27">
        <f>IF(M43&gt;8,(LARGE(E43:K43,1)+LARGE(E43:K43,2)+LARGE(E43:K43,3)+LARGE(E43:K43,4)+LARGE(E43:K43,5)+LARGE(E43:K43,6)+LARGE(E43:K43,7)+LARGE(E43:K43,8)),(SUM(E43:K43)))</f>
        <v>0</v>
      </c>
      <c r="M43" s="28">
        <f>COUNTA(E43:K43)</f>
        <v>0</v>
      </c>
      <c r="N43" s="28">
        <f>IF(M43&gt;0,L43,0)</f>
        <v>0</v>
      </c>
      <c r="O43" s="43"/>
      <c r="P43" s="10"/>
      <c r="Q43" s="10"/>
      <c r="R43" s="10"/>
      <c r="S43" s="10"/>
      <c r="T43" s="10"/>
    </row>
    <row r="44" ht="28.3" customHeight="1">
      <c r="A44" t="s" s="23">
        <f>IF(M44&lt;1,"NO","SI")</f>
        <v>52</v>
      </c>
      <c r="B44" s="24"/>
      <c r="C44" s="24"/>
      <c r="D44" s="24"/>
      <c r="E44" s="25"/>
      <c r="F44" s="25"/>
      <c r="G44" s="25"/>
      <c r="H44" s="24"/>
      <c r="I44" s="24"/>
      <c r="J44" s="24"/>
      <c r="K44" s="26"/>
      <c r="L44" s="27">
        <f>IF(M44&gt;8,(LARGE(E44:K44,1)+LARGE(E44:K44,2)+LARGE(E44:K44,3)+LARGE(E44:K44,4)+LARGE(E44:K44,5)+LARGE(E44:K44,6)+LARGE(E44:K44,7)+LARGE(E44:K44,8)),(SUM(E44:K44)))</f>
        <v>0</v>
      </c>
      <c r="M44" s="28">
        <f>COUNTA(E44:K44)</f>
        <v>0</v>
      </c>
      <c r="N44" s="28">
        <f>IF(M44&gt;0,L44,0)</f>
        <v>0</v>
      </c>
      <c r="O44" s="43"/>
      <c r="P44" s="10"/>
      <c r="Q44" s="10"/>
      <c r="R44" s="10"/>
      <c r="S44" s="10"/>
      <c r="T44" s="10"/>
    </row>
    <row r="45" ht="28.3" customHeight="1">
      <c r="A45" t="s" s="23">
        <f>IF(M45&lt;1,"NO","SI")</f>
        <v>52</v>
      </c>
      <c r="B45" s="24"/>
      <c r="C45" s="24"/>
      <c r="D45" s="24"/>
      <c r="E45" s="25"/>
      <c r="F45" s="25"/>
      <c r="G45" s="25"/>
      <c r="H45" s="24"/>
      <c r="I45" s="24"/>
      <c r="J45" s="24"/>
      <c r="K45" s="26"/>
      <c r="L45" s="27">
        <f>IF(M45&gt;8,(LARGE(E45:K45,1)+LARGE(E45:K45,2)+LARGE(E45:K45,3)+LARGE(E45:K45,4)+LARGE(E45:K45,5)+LARGE(E45:K45,6)+LARGE(E45:K45,7)+LARGE(E45:K45,8)),(SUM(E45:K45)))</f>
        <v>0</v>
      </c>
      <c r="M45" s="28">
        <f>COUNTA(E45:K45)</f>
        <v>0</v>
      </c>
      <c r="N45" s="28">
        <f>IF(M45&gt;0,L45,0)</f>
        <v>0</v>
      </c>
      <c r="O45" s="43"/>
      <c r="P45" s="10"/>
      <c r="Q45" s="10"/>
      <c r="R45" s="10"/>
      <c r="S45" s="10"/>
      <c r="T45" s="10"/>
    </row>
    <row r="46" ht="28.3" customHeight="1">
      <c r="A46" t="s" s="23">
        <f>IF(M46&lt;1,"NO","SI")</f>
        <v>52</v>
      </c>
      <c r="B46" s="24"/>
      <c r="C46" s="24"/>
      <c r="D46" s="24"/>
      <c r="E46" s="25"/>
      <c r="F46" s="25"/>
      <c r="G46" s="25"/>
      <c r="H46" s="24"/>
      <c r="I46" s="24"/>
      <c r="J46" s="24"/>
      <c r="K46" s="26"/>
      <c r="L46" s="27">
        <f>IF(M46&gt;8,(LARGE(E46:K46,1)+LARGE(E46:K46,2)+LARGE(E46:K46,3)+LARGE(E46:K46,4)+LARGE(E46:K46,5)+LARGE(E46:K46,6)+LARGE(E46:K46,7)+LARGE(E46:K46,8)),(SUM(E46:K46)))</f>
        <v>0</v>
      </c>
      <c r="M46" s="28">
        <f>COUNTA(E46:K46)</f>
        <v>0</v>
      </c>
      <c r="N46" s="28">
        <f>IF(M46&gt;0,L46,0)</f>
        <v>0</v>
      </c>
      <c r="O46" s="43"/>
      <c r="P46" s="10"/>
      <c r="Q46" s="10"/>
      <c r="R46" s="10"/>
      <c r="S46" s="10"/>
      <c r="T46" s="10"/>
    </row>
    <row r="47" ht="28.3" customHeight="1">
      <c r="A47" t="s" s="23">
        <f>IF(M47&lt;1,"NO","SI")</f>
        <v>52</v>
      </c>
      <c r="B47" s="24"/>
      <c r="C47" s="24"/>
      <c r="D47" s="24"/>
      <c r="E47" s="25"/>
      <c r="F47" s="25"/>
      <c r="G47" s="25"/>
      <c r="H47" s="24"/>
      <c r="I47" s="24"/>
      <c r="J47" s="24"/>
      <c r="K47" s="26"/>
      <c r="L47" s="27">
        <f>IF(M47&gt;8,(LARGE(E47:K47,1)+LARGE(E47:K47,2)+LARGE(E47:K47,3)+LARGE(E47:K47,4)+LARGE(E47:K47,5)+LARGE(E47:K47,6)+LARGE(E47:K47,7)+LARGE(E47:K47,8)),(SUM(E47:K47)))</f>
        <v>0</v>
      </c>
      <c r="M47" s="28">
        <f>COUNTA(E47:K47)</f>
        <v>0</v>
      </c>
      <c r="N47" s="28">
        <f>IF(M47&gt;0,L47,0)</f>
        <v>0</v>
      </c>
      <c r="O47" s="43"/>
      <c r="P47" s="10"/>
      <c r="Q47" s="10"/>
      <c r="R47" s="10"/>
      <c r="S47" s="10"/>
      <c r="T47" s="10"/>
    </row>
    <row r="48" ht="28.3" customHeight="1">
      <c r="A48" t="s" s="23">
        <f>IF(M48&lt;1,"NO","SI")</f>
        <v>52</v>
      </c>
      <c r="B48" s="24"/>
      <c r="C48" s="24"/>
      <c r="D48" s="24"/>
      <c r="E48" s="25"/>
      <c r="F48" s="25"/>
      <c r="G48" s="25"/>
      <c r="H48" s="24"/>
      <c r="I48" s="24"/>
      <c r="J48" s="24"/>
      <c r="K48" s="26"/>
      <c r="L48" s="27">
        <f>IF(M48&gt;8,(LARGE(E48:K48,1)+LARGE(E48:K48,2)+LARGE(E48:K48,3)+LARGE(E48:K48,4)+LARGE(E48:K48,5)+LARGE(E48:K48,6)+LARGE(E48:K48,7)+LARGE(E48:K48,8)),(SUM(E48:K48)))</f>
        <v>0</v>
      </c>
      <c r="M48" s="28">
        <f>COUNTA(E48:K48)</f>
        <v>0</v>
      </c>
      <c r="N48" s="28">
        <f>IF(M48&gt;0,L48,0)</f>
        <v>0</v>
      </c>
      <c r="O48" s="43"/>
      <c r="P48" s="10"/>
      <c r="Q48" s="10"/>
      <c r="R48" s="10"/>
      <c r="S48" s="10"/>
      <c r="T48" s="10"/>
    </row>
    <row r="49" ht="28.3" customHeight="1">
      <c r="A49" t="s" s="23">
        <f>IF(M49&lt;1,"NO","SI")</f>
        <v>52</v>
      </c>
      <c r="B49" s="24"/>
      <c r="C49" s="24"/>
      <c r="D49" s="24"/>
      <c r="E49" s="25"/>
      <c r="F49" s="25"/>
      <c r="G49" s="25"/>
      <c r="H49" s="24"/>
      <c r="I49" s="24"/>
      <c r="J49" s="24"/>
      <c r="K49" s="26"/>
      <c r="L49" s="27">
        <f>IF(M49&gt;8,(LARGE(E49:K49,1)+LARGE(E49:K49,2)+LARGE(E49:K49,3)+LARGE(E49:K49,4)+LARGE(E49:K49,5)+LARGE(E49:K49,6)+LARGE(E49:K49,7)+LARGE(E49:K49,8)),(SUM(E49:K49)))</f>
        <v>0</v>
      </c>
      <c r="M49" s="28">
        <f>COUNTA(E49:K49)</f>
        <v>0</v>
      </c>
      <c r="N49" s="28">
        <f>IF(M49&gt;0,L49,0)</f>
        <v>0</v>
      </c>
      <c r="O49" s="43"/>
      <c r="P49" s="10"/>
      <c r="Q49" s="10"/>
      <c r="R49" s="10"/>
      <c r="S49" s="10"/>
      <c r="T49" s="10"/>
    </row>
    <row r="50" ht="28.3" customHeight="1">
      <c r="A50" t="s" s="23">
        <f>IF(M50&lt;1,"NO","SI")</f>
        <v>52</v>
      </c>
      <c r="B50" s="24"/>
      <c r="C50" s="24"/>
      <c r="D50" s="24"/>
      <c r="E50" s="25"/>
      <c r="F50" s="25"/>
      <c r="G50" s="25"/>
      <c r="H50" s="24"/>
      <c r="I50" s="24"/>
      <c r="J50" s="24"/>
      <c r="K50" s="26"/>
      <c r="L50" s="27">
        <f>IF(M50&gt;8,(LARGE(E50:K50,1)+LARGE(E50:K50,2)+LARGE(E50:K50,3)+LARGE(E50:K50,4)+LARGE(E50:K50,5)+LARGE(E50:K50,6)+LARGE(E50:K50,7)+LARGE(E50:K50,8)),(SUM(E50:K50)))</f>
        <v>0</v>
      </c>
      <c r="M50" s="28">
        <f>COUNTA(E50:K50)</f>
        <v>0</v>
      </c>
      <c r="N50" s="28">
        <f>IF(M50&gt;0,L50,0)</f>
        <v>0</v>
      </c>
      <c r="O50" s="43"/>
      <c r="P50" s="10"/>
      <c r="Q50" s="10"/>
      <c r="R50" s="10"/>
      <c r="S50" s="10"/>
      <c r="T50" s="10"/>
    </row>
    <row r="51" ht="28.3" customHeight="1">
      <c r="A51" s="48">
        <f>COUNTIF(A3:A49,"SI")</f>
        <v>15</v>
      </c>
      <c r="B51" s="49">
        <f>COUNTA(B3:B49)</f>
        <v>15</v>
      </c>
      <c r="C51" s="49"/>
      <c r="D51" s="49"/>
      <c r="E51" s="50"/>
      <c r="F51" s="50"/>
      <c r="G51" s="50"/>
      <c r="H51" s="49"/>
      <c r="I51" s="49"/>
      <c r="J51" s="49"/>
      <c r="K51" s="51"/>
      <c r="L51" s="52">
        <f>SUM(L3:L50)</f>
        <v>1884</v>
      </c>
      <c r="M51" s="53"/>
      <c r="N51" s="28">
        <f>SUM(N3:N50)</f>
        <v>1884</v>
      </c>
      <c r="O51" s="43"/>
      <c r="P51" s="10"/>
      <c r="Q51" s="10"/>
      <c r="R51" s="10"/>
      <c r="S51" s="10"/>
      <c r="T51" s="10"/>
    </row>
    <row r="52" ht="28.3" customHeight="1">
      <c r="A52" s="48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44"/>
      <c r="M52" s="54"/>
      <c r="N52" s="28"/>
      <c r="O52" s="43"/>
      <c r="P52" s="10"/>
      <c r="Q52" s="10"/>
      <c r="R52" s="10"/>
      <c r="S52" s="10"/>
      <c r="T52" s="10"/>
    </row>
    <row r="53" ht="28.3" customHeight="1">
      <c r="A53" s="48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54"/>
      <c r="N53" s="28"/>
      <c r="O53" s="43"/>
      <c r="P53" s="10"/>
      <c r="Q53" s="10"/>
      <c r="R53" s="10"/>
      <c r="S53" s="10"/>
      <c r="T53" s="10"/>
    </row>
    <row r="54" ht="28.3" customHeight="1">
      <c r="A54" s="48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54"/>
      <c r="N54" s="28"/>
      <c r="O54" s="43"/>
      <c r="P54" s="10"/>
      <c r="Q54" s="10"/>
      <c r="R54" s="10"/>
      <c r="S54" s="10"/>
      <c r="T54" s="10"/>
    </row>
    <row r="55" ht="28.3" customHeight="1">
      <c r="A55" s="48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54"/>
      <c r="N55" s="28"/>
      <c r="O55" s="43"/>
      <c r="P55" s="10"/>
      <c r="Q55" s="10"/>
      <c r="R55" s="10"/>
      <c r="S55" s="10"/>
      <c r="T55" s="10"/>
    </row>
    <row r="56" ht="28.3" customHeight="1">
      <c r="A56" s="48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54"/>
      <c r="N56" s="28"/>
      <c r="O56" s="43"/>
      <c r="P56" s="10"/>
      <c r="Q56" s="10"/>
      <c r="R56" s="10"/>
      <c r="S56" s="10"/>
      <c r="T56" s="10"/>
    </row>
    <row r="57" ht="28.3" customHeight="1">
      <c r="A57" s="48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54"/>
      <c r="N57" s="28"/>
      <c r="O57" s="43"/>
      <c r="P57" s="10"/>
      <c r="Q57" s="10"/>
      <c r="R57" s="10"/>
      <c r="S57" s="10"/>
      <c r="T57" s="10"/>
    </row>
    <row r="58" ht="28.3" customHeight="1">
      <c r="A58" s="48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54"/>
      <c r="N58" s="28"/>
      <c r="O58" s="43"/>
      <c r="P58" s="10"/>
      <c r="Q58" s="10"/>
      <c r="R58" s="10"/>
      <c r="S58" s="10"/>
      <c r="T58" s="10"/>
    </row>
    <row r="59" ht="28.3" customHeight="1">
      <c r="A59" s="48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54"/>
      <c r="N59" s="28"/>
      <c r="O59" s="43"/>
      <c r="P59" s="10"/>
      <c r="Q59" s="10"/>
      <c r="R59" s="10"/>
      <c r="S59" s="10"/>
      <c r="T59" s="10"/>
    </row>
    <row r="60" ht="28.3" customHeight="1">
      <c r="A60" s="48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54"/>
      <c r="N60" s="28"/>
      <c r="O60" s="43"/>
      <c r="P60" s="10"/>
      <c r="Q60" s="10"/>
      <c r="R60" s="10"/>
      <c r="S60" s="10"/>
      <c r="T60" s="10"/>
    </row>
    <row r="61" ht="28.3" customHeight="1">
      <c r="A61" s="48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54"/>
      <c r="N61" s="28"/>
      <c r="O61" s="43"/>
      <c r="P61" s="10"/>
      <c r="Q61" s="10"/>
      <c r="R61" s="10"/>
      <c r="S61" s="10"/>
      <c r="T61" s="10"/>
    </row>
    <row r="62" ht="28.3" customHeight="1">
      <c r="A62" s="48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54"/>
      <c r="N62" s="28"/>
      <c r="O62" s="43"/>
      <c r="P62" s="10"/>
      <c r="Q62" s="10"/>
      <c r="R62" s="10"/>
      <c r="S62" s="10"/>
      <c r="T62" s="10"/>
    </row>
    <row r="63" ht="28.3" customHeight="1">
      <c r="A63" s="48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54"/>
      <c r="N63" s="28"/>
      <c r="O63" s="43"/>
      <c r="P63" s="10"/>
      <c r="Q63" s="10"/>
      <c r="R63" s="10"/>
      <c r="S63" s="10"/>
      <c r="T63" s="10"/>
    </row>
    <row r="64" ht="28.3" customHeight="1">
      <c r="A64" s="48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54"/>
      <c r="N64" s="28"/>
      <c r="O64" s="43"/>
      <c r="P64" s="10"/>
      <c r="Q64" s="10"/>
      <c r="R64" s="10"/>
      <c r="S64" s="10"/>
      <c r="T64" s="10"/>
    </row>
    <row r="65" ht="28.3" customHeight="1">
      <c r="A65" s="48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54"/>
      <c r="N65" s="28"/>
      <c r="O65" s="43"/>
      <c r="P65" s="10"/>
      <c r="Q65" s="10"/>
      <c r="R65" s="10"/>
      <c r="S65" s="10"/>
      <c r="T65" s="10"/>
    </row>
    <row r="66" ht="28.3" customHeight="1">
      <c r="A66" s="48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54"/>
      <c r="N66" s="28"/>
      <c r="O66" s="43"/>
      <c r="P66" s="10"/>
      <c r="Q66" s="10"/>
      <c r="R66" s="10"/>
      <c r="S66" s="10"/>
      <c r="T66" s="10"/>
    </row>
    <row r="67" ht="28.3" customHeight="1">
      <c r="A67" s="48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54"/>
      <c r="N67" s="28"/>
      <c r="O67" s="43"/>
      <c r="P67" s="10"/>
      <c r="Q67" s="10"/>
      <c r="R67" s="10"/>
      <c r="S67" s="10"/>
      <c r="T67" s="10"/>
    </row>
    <row r="68" ht="28.3" customHeight="1">
      <c r="A68" s="49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54"/>
      <c r="N68" s="28"/>
      <c r="O68" s="43"/>
      <c r="P68" s="10"/>
      <c r="Q68" s="10"/>
      <c r="R68" s="10"/>
      <c r="S68" s="10"/>
      <c r="T68" s="10"/>
    </row>
  </sheetData>
  <mergeCells count="1">
    <mergeCell ref="A1:G1"/>
  </mergeCells>
  <pageMargins left="1" right="1" top="1" bottom="1" header="0.25" footer="0.25"/>
  <pageSetup firstPageNumber="1" fitToHeight="1" fitToWidth="1" scale="100" useFirstPageNumber="0" orientation="portrait" pageOrder="downThenOver"/>
  <headerFooter>
    <oddHeader>&amp;L&amp;"Times New Roman,Regular"&amp;12&amp;K000000CU M</oddHeader>
    <oddFooter>&amp;L&amp;"Helvetica,Regular"&amp;12&amp;K000000&amp;P</oddFooter>
  </headerFooter>
</worksheet>
</file>

<file path=xl/worksheets/sheet10.xml><?xml version="1.0" encoding="utf-8"?>
<worksheet xmlns:r="http://schemas.openxmlformats.org/officeDocument/2006/relationships" xmlns="http://schemas.openxmlformats.org/spreadsheetml/2006/main">
  <sheetPr>
    <pageSetUpPr fitToPage="1"/>
  </sheetPr>
  <dimension ref="A1:L22"/>
  <sheetViews>
    <sheetView workbookViewId="0" showGridLines="0" defaultGridColor="1"/>
  </sheetViews>
  <sheetFormatPr defaultColWidth="16.3333" defaultRowHeight="18" customHeight="1" outlineLevelRow="0" outlineLevelCol="0"/>
  <cols>
    <col min="1" max="1" width="4.75" style="103" customWidth="1"/>
    <col min="2" max="2" width="24.0156" style="103" customWidth="1"/>
    <col min="3" max="3" width="5.22656" style="103" customWidth="1"/>
    <col min="4" max="4" width="23.1328" style="103" customWidth="1"/>
    <col min="5" max="5" width="11.4141" style="103" customWidth="1"/>
    <col min="6" max="6" width="11.4922" style="103" customWidth="1"/>
    <col min="7" max="7" width="11.5938" style="103" customWidth="1"/>
    <col min="8" max="8" width="11.5156" style="103" customWidth="1"/>
    <col min="9" max="9" width="11.5781" style="103" customWidth="1"/>
    <col min="10" max="10" width="11.5078" style="103" customWidth="1"/>
    <col min="11" max="11" width="11.4609" style="103" customWidth="1"/>
    <col min="12" max="12" width="6.57812" style="103" customWidth="1"/>
    <col min="13" max="256" width="16.3516" style="103" customWidth="1"/>
  </cols>
  <sheetData>
    <row r="1" ht="20.35" customHeight="1">
      <c r="A1" t="s" s="56">
        <v>128</v>
      </c>
      <c r="B1" s="57"/>
      <c r="C1" s="57"/>
      <c r="D1" s="57"/>
      <c r="E1" s="57"/>
      <c r="F1" s="57"/>
      <c r="G1" s="94"/>
      <c r="H1" s="94"/>
      <c r="I1" s="94"/>
      <c r="J1" s="94"/>
      <c r="K1" s="94"/>
      <c r="L1" s="95"/>
    </row>
    <row r="2" ht="32.35" customHeight="1">
      <c r="A2" s="94"/>
      <c r="B2" t="s" s="56">
        <v>1</v>
      </c>
      <c r="C2" t="s" s="56">
        <v>108</v>
      </c>
      <c r="D2" t="s" s="56">
        <v>3</v>
      </c>
      <c r="E2" t="s" s="56">
        <v>4</v>
      </c>
      <c r="F2" t="s" s="56">
        <v>5</v>
      </c>
      <c r="G2" t="s" s="56">
        <v>6</v>
      </c>
      <c r="H2" t="s" s="56">
        <v>7</v>
      </c>
      <c r="I2" t="s" s="56">
        <v>8</v>
      </c>
      <c r="J2" t="s" s="56">
        <v>9</v>
      </c>
      <c r="K2" t="s" s="56">
        <v>10</v>
      </c>
      <c r="L2" t="s" s="68">
        <v>11</v>
      </c>
    </row>
    <row r="3" ht="20.35" customHeight="1">
      <c r="A3" s="62"/>
      <c r="B3" s="62"/>
      <c r="C3" s="57"/>
      <c r="D3" s="62"/>
      <c r="E3" s="57"/>
      <c r="F3" s="57"/>
      <c r="G3" s="57"/>
      <c r="H3" s="57"/>
      <c r="I3" s="57"/>
      <c r="J3" s="57"/>
      <c r="K3" s="57"/>
      <c r="L3" s="63"/>
    </row>
    <row r="4" ht="20.35" customHeight="1">
      <c r="A4" s="62"/>
      <c r="B4" s="62"/>
      <c r="C4" s="57"/>
      <c r="D4" s="62"/>
      <c r="E4" s="57"/>
      <c r="F4" s="57"/>
      <c r="G4" s="57"/>
      <c r="H4" s="57"/>
      <c r="I4" s="57"/>
      <c r="J4" s="57"/>
      <c r="K4" s="57"/>
      <c r="L4" s="63"/>
    </row>
    <row r="5" ht="20.35" customHeight="1">
      <c r="A5" s="62"/>
      <c r="B5" s="62"/>
      <c r="C5" s="57"/>
      <c r="D5" s="62"/>
      <c r="E5" s="57"/>
      <c r="F5" s="57"/>
      <c r="G5" s="57"/>
      <c r="H5" s="57"/>
      <c r="I5" s="57"/>
      <c r="J5" s="57"/>
      <c r="K5" s="57"/>
      <c r="L5" s="63"/>
    </row>
    <row r="6" ht="20.35" customHeight="1">
      <c r="A6" s="62"/>
      <c r="B6" s="62"/>
      <c r="C6" s="57"/>
      <c r="D6" s="62"/>
      <c r="E6" s="57"/>
      <c r="F6" s="57"/>
      <c r="G6" s="57"/>
      <c r="H6" s="57"/>
      <c r="I6" s="57"/>
      <c r="J6" s="57"/>
      <c r="K6" s="57"/>
      <c r="L6" s="63"/>
    </row>
    <row r="7" ht="20.35" customHeight="1">
      <c r="A7" s="62"/>
      <c r="B7" s="62"/>
      <c r="C7" s="57"/>
      <c r="D7" s="62"/>
      <c r="E7" s="57"/>
      <c r="F7" s="57"/>
      <c r="G7" s="57"/>
      <c r="H7" s="57"/>
      <c r="I7" s="57"/>
      <c r="J7" s="57"/>
      <c r="K7" s="57"/>
      <c r="L7" s="63"/>
    </row>
    <row r="8" ht="20.35" customHeight="1">
      <c r="A8" s="62"/>
      <c r="B8" s="62"/>
      <c r="C8" s="57"/>
      <c r="D8" s="62"/>
      <c r="E8" s="57"/>
      <c r="F8" s="57"/>
      <c r="G8" s="57"/>
      <c r="H8" s="57"/>
      <c r="I8" s="57"/>
      <c r="J8" s="57"/>
      <c r="K8" s="57"/>
      <c r="L8" s="63"/>
    </row>
    <row r="9" ht="20.35" customHeight="1">
      <c r="A9" s="62"/>
      <c r="B9" s="62"/>
      <c r="C9" s="57"/>
      <c r="D9" s="62"/>
      <c r="E9" s="57"/>
      <c r="F9" s="57"/>
      <c r="G9" s="57"/>
      <c r="H9" s="57"/>
      <c r="I9" s="57"/>
      <c r="J9" s="57"/>
      <c r="K9" s="57"/>
      <c r="L9" s="63"/>
    </row>
    <row r="10" ht="20.35" customHeight="1">
      <c r="A10" s="62"/>
      <c r="B10" s="62"/>
      <c r="C10" s="57"/>
      <c r="D10" s="62"/>
      <c r="E10" s="57"/>
      <c r="F10" s="57"/>
      <c r="G10" s="57"/>
      <c r="H10" s="57"/>
      <c r="I10" s="57"/>
      <c r="J10" s="57"/>
      <c r="K10" s="57"/>
      <c r="L10" s="63"/>
    </row>
    <row r="11" ht="20.35" customHeight="1">
      <c r="A11" s="62"/>
      <c r="B11" s="62"/>
      <c r="C11" s="57"/>
      <c r="D11" s="62"/>
      <c r="E11" s="57"/>
      <c r="F11" s="57"/>
      <c r="G11" s="57"/>
      <c r="H11" s="57"/>
      <c r="I11" s="57"/>
      <c r="J11" s="57"/>
      <c r="K11" s="57"/>
      <c r="L11" s="63"/>
    </row>
    <row r="12" ht="20.35" customHeight="1">
      <c r="A12" s="62"/>
      <c r="B12" s="62"/>
      <c r="C12" s="57"/>
      <c r="D12" s="62"/>
      <c r="E12" s="57"/>
      <c r="F12" s="57"/>
      <c r="G12" s="57"/>
      <c r="H12" s="57"/>
      <c r="I12" s="57"/>
      <c r="J12" s="57"/>
      <c r="K12" s="57"/>
      <c r="L12" s="63"/>
    </row>
    <row r="13" ht="20.35" customHeight="1">
      <c r="A13" s="62"/>
      <c r="B13" s="62"/>
      <c r="C13" s="57"/>
      <c r="D13" s="62"/>
      <c r="E13" s="57"/>
      <c r="F13" s="69"/>
      <c r="G13" s="57"/>
      <c r="H13" s="57"/>
      <c r="I13" s="57"/>
      <c r="J13" s="57"/>
      <c r="K13" s="57"/>
      <c r="L13" s="63"/>
    </row>
    <row r="14" ht="20.35" customHeight="1">
      <c r="A14" s="62"/>
      <c r="B14" s="62"/>
      <c r="C14" s="57"/>
      <c r="D14" s="62"/>
      <c r="E14" s="57"/>
      <c r="F14" s="57"/>
      <c r="G14" s="57"/>
      <c r="H14" s="57"/>
      <c r="I14" s="57"/>
      <c r="J14" s="57"/>
      <c r="K14" s="57"/>
      <c r="L14" s="63"/>
    </row>
    <row r="15" ht="20.35" customHeight="1">
      <c r="A15" s="62"/>
      <c r="B15" s="62"/>
      <c r="C15" s="57"/>
      <c r="D15" s="62"/>
      <c r="E15" s="57"/>
      <c r="F15" s="57"/>
      <c r="G15" s="57"/>
      <c r="H15" s="57"/>
      <c r="I15" s="57"/>
      <c r="J15" s="57"/>
      <c r="K15" s="57"/>
      <c r="L15" s="63"/>
    </row>
    <row r="16" ht="20.35" customHeight="1">
      <c r="A16" s="62"/>
      <c r="B16" s="62"/>
      <c r="C16" s="57"/>
      <c r="D16" s="62"/>
      <c r="E16" s="57"/>
      <c r="F16" s="57"/>
      <c r="G16" s="57"/>
      <c r="H16" s="57"/>
      <c r="I16" s="57"/>
      <c r="J16" s="57"/>
      <c r="K16" s="57"/>
      <c r="L16" s="63"/>
    </row>
    <row r="17" ht="20.35" customHeight="1">
      <c r="A17" s="62"/>
      <c r="B17" s="62"/>
      <c r="C17" s="57"/>
      <c r="D17" s="62"/>
      <c r="E17" s="57"/>
      <c r="F17" s="57"/>
      <c r="G17" s="57"/>
      <c r="H17" s="57"/>
      <c r="I17" s="57"/>
      <c r="J17" s="57"/>
      <c r="K17" s="57"/>
      <c r="L17" s="63"/>
    </row>
    <row r="18" ht="20.35" customHeight="1">
      <c r="A18" s="62"/>
      <c r="B18" s="62"/>
      <c r="C18" s="57"/>
      <c r="D18" s="62"/>
      <c r="E18" s="57"/>
      <c r="F18" s="57"/>
      <c r="G18" s="57"/>
      <c r="H18" s="57"/>
      <c r="I18" s="57"/>
      <c r="J18" s="57"/>
      <c r="K18" s="57"/>
      <c r="L18" s="63"/>
    </row>
    <row r="19" ht="20.35" customHeight="1">
      <c r="A19" s="62"/>
      <c r="B19" s="62"/>
      <c r="C19" s="57"/>
      <c r="D19" s="62"/>
      <c r="E19" s="57"/>
      <c r="F19" s="57"/>
      <c r="G19" s="57"/>
      <c r="H19" s="57"/>
      <c r="I19" s="57"/>
      <c r="J19" s="57"/>
      <c r="K19" s="57"/>
      <c r="L19" s="63"/>
    </row>
    <row r="20" ht="20.35" customHeight="1">
      <c r="A20" s="62"/>
      <c r="B20" s="62"/>
      <c r="C20" s="57"/>
      <c r="D20" s="62"/>
      <c r="E20" s="57"/>
      <c r="F20" s="57"/>
      <c r="G20" s="57"/>
      <c r="H20" s="57"/>
      <c r="I20" s="57"/>
      <c r="J20" s="57"/>
      <c r="K20" s="57"/>
      <c r="L20" s="63"/>
    </row>
    <row r="21" ht="20.35" customHeight="1">
      <c r="A21" s="62"/>
      <c r="B21" s="62"/>
      <c r="C21" s="57"/>
      <c r="D21" s="62"/>
      <c r="E21" s="57"/>
      <c r="F21" s="57"/>
      <c r="G21" s="57"/>
      <c r="H21" s="57"/>
      <c r="I21" s="57"/>
      <c r="J21" s="57"/>
      <c r="K21" s="57"/>
      <c r="L21" s="63"/>
    </row>
    <row r="22" ht="20.35" customHeight="1">
      <c r="A22" s="62"/>
      <c r="B22" s="62"/>
      <c r="C22" s="57"/>
      <c r="D22" s="62"/>
      <c r="E22" s="57"/>
      <c r="F22" s="57"/>
      <c r="G22" s="57"/>
      <c r="H22" s="57"/>
      <c r="I22" s="57"/>
      <c r="J22" s="57"/>
      <c r="K22" s="57"/>
      <c r="L22" s="63"/>
    </row>
  </sheetData>
  <mergeCells count="1">
    <mergeCell ref="A1:F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xl/worksheets/sheet11.xml><?xml version="1.0" encoding="utf-8"?>
<worksheet xmlns:r="http://schemas.openxmlformats.org/officeDocument/2006/relationships" xmlns="http://schemas.openxmlformats.org/spreadsheetml/2006/main">
  <dimension ref="A1:T65"/>
  <sheetViews>
    <sheetView workbookViewId="0" showGridLines="0" defaultGridColor="1"/>
  </sheetViews>
  <sheetFormatPr defaultColWidth="11.5" defaultRowHeight="12.75" customHeight="1" outlineLevelRow="0" outlineLevelCol="0"/>
  <cols>
    <col min="1" max="1" width="11.5" style="104" customWidth="1"/>
    <col min="2" max="2" width="74.5" style="104" customWidth="1"/>
    <col min="3" max="3" width="13.8516" style="104" customWidth="1"/>
    <col min="4" max="4" width="60.5" style="104" customWidth="1"/>
    <col min="5" max="5" width="22.8516" style="104" customWidth="1"/>
    <col min="6" max="6" width="22.8516" style="104" customWidth="1"/>
    <col min="7" max="7" width="23" style="104" customWidth="1"/>
    <col min="8" max="8" width="23.1719" style="104" customWidth="1"/>
    <col min="9" max="9" width="23.5" style="104" customWidth="1"/>
    <col min="10" max="10" width="23.5" style="104" customWidth="1"/>
    <col min="11" max="11" width="23.5" style="104" customWidth="1"/>
    <col min="12" max="12" width="15" style="104" customWidth="1"/>
    <col min="13" max="13" width="14.3516" style="104" customWidth="1"/>
    <col min="14" max="14" width="32.3516" style="104" customWidth="1"/>
    <col min="15" max="15" width="11.5" style="104" customWidth="1"/>
    <col min="16" max="16" width="11.5" style="104" customWidth="1"/>
    <col min="17" max="17" width="56.3516" style="104" customWidth="1"/>
    <col min="18" max="18" width="11.5" style="104" customWidth="1"/>
    <col min="19" max="19" width="11.5" style="104" customWidth="1"/>
    <col min="20" max="20" width="35.5" style="104" customWidth="1"/>
    <col min="21" max="256" width="11.5" style="104" customWidth="1"/>
  </cols>
  <sheetData>
    <row r="1" ht="27.8" customHeight="1">
      <c r="A1" t="s" s="2">
        <v>172</v>
      </c>
      <c r="B1" s="3"/>
      <c r="C1" s="3"/>
      <c r="D1" s="3"/>
      <c r="E1" s="3"/>
      <c r="F1" s="5"/>
      <c r="G1" s="3"/>
      <c r="H1" s="77"/>
      <c r="I1" s="78"/>
      <c r="J1" s="78"/>
      <c r="K1" s="78"/>
      <c r="L1" s="9"/>
      <c r="M1" s="9"/>
      <c r="N1" s="9"/>
      <c r="O1" s="10"/>
      <c r="P1" s="9"/>
      <c r="Q1" s="9"/>
      <c r="R1" s="9"/>
      <c r="S1" s="10"/>
      <c r="T1" s="9"/>
    </row>
    <row r="2" ht="51.3" customHeight="1">
      <c r="A2" t="s" s="12">
        <v>107</v>
      </c>
      <c r="B2" t="s" s="12">
        <v>1</v>
      </c>
      <c r="C2" t="s" s="12">
        <v>108</v>
      </c>
      <c r="D2" t="s" s="12">
        <v>3</v>
      </c>
      <c r="E2" t="s" s="13">
        <v>4</v>
      </c>
      <c r="F2" t="s" s="13">
        <v>173</v>
      </c>
      <c r="G2" t="s" s="13">
        <v>64</v>
      </c>
      <c r="H2" t="s" s="13">
        <v>7</v>
      </c>
      <c r="I2" t="s" s="13">
        <v>130</v>
      </c>
      <c r="J2" t="s" s="13">
        <v>9</v>
      </c>
      <c r="K2" t="s" s="14">
        <v>10</v>
      </c>
      <c r="L2" t="s" s="15">
        <v>11</v>
      </c>
      <c r="M2" t="s" s="16">
        <v>12</v>
      </c>
      <c r="N2" t="s" s="16">
        <v>13</v>
      </c>
      <c r="O2" s="99"/>
      <c r="P2" t="s" s="18">
        <v>108</v>
      </c>
      <c r="Q2" t="s" s="19">
        <v>3</v>
      </c>
      <c r="R2" t="s" s="20">
        <v>15</v>
      </c>
      <c r="S2" s="21"/>
      <c r="T2" t="s" s="22">
        <v>16</v>
      </c>
    </row>
    <row r="3" ht="28.3" customHeight="1">
      <c r="A3" t="s" s="23">
        <f>IF(M3&lt;1,"NO","SI")</f>
        <v>17</v>
      </c>
      <c r="B3" t="s" s="23">
        <v>174</v>
      </c>
      <c r="C3" s="24">
        <v>2077</v>
      </c>
      <c r="D3" t="s" s="23">
        <v>22</v>
      </c>
      <c r="E3" s="25">
        <v>100</v>
      </c>
      <c r="F3" s="25">
        <v>100</v>
      </c>
      <c r="G3" s="25">
        <v>100</v>
      </c>
      <c r="H3" s="24">
        <v>100</v>
      </c>
      <c r="I3" s="24">
        <v>100</v>
      </c>
      <c r="J3" s="24"/>
      <c r="K3" s="26"/>
      <c r="L3" s="27">
        <f>IF(M3&gt;8,(LARGE(E3:K3,1)+LARGE(E3:K3,2)+LARGE(E3:K3,3)+LARGE(E3:K3,4)+LARGE(E3:K3,5)+LARGE(E3:K3,6)+LARGE(E3:K3,7)+LARGE(E3:K3,8)),(SUM(E3:K3)))</f>
        <v>500</v>
      </c>
      <c r="M3" s="28">
        <f>COUNTA(E3:K3)</f>
        <v>5</v>
      </c>
      <c r="N3" s="28">
        <f>IF(M3&gt;0,L3,0)</f>
        <v>500</v>
      </c>
      <c r="O3" s="29"/>
      <c r="P3" s="30">
        <v>1828</v>
      </c>
      <c r="Q3" t="s" s="31">
        <v>20</v>
      </c>
      <c r="R3" s="32">
        <f>SUMIF(C3:C50,"1828",N3:N50)</f>
        <v>0</v>
      </c>
      <c r="S3" s="33"/>
      <c r="T3" s="34">
        <f>SUMIF(C3:C50,"1824",L3:L50)</f>
        <v>0</v>
      </c>
    </row>
    <row r="4" ht="28.3" customHeight="1">
      <c r="A4" t="s" s="23">
        <f>IF(M4&lt;1,"NO","SI")</f>
        <v>17</v>
      </c>
      <c r="B4" t="s" s="23">
        <v>175</v>
      </c>
      <c r="C4" s="24">
        <v>89</v>
      </c>
      <c r="D4" t="s" s="23">
        <v>85</v>
      </c>
      <c r="E4" s="25">
        <v>50</v>
      </c>
      <c r="F4" s="25">
        <v>90</v>
      </c>
      <c r="G4" s="25">
        <v>60</v>
      </c>
      <c r="H4" s="24">
        <v>80</v>
      </c>
      <c r="I4" s="24">
        <v>80</v>
      </c>
      <c r="J4" s="24"/>
      <c r="K4" s="26"/>
      <c r="L4" s="27">
        <f>IF(M4&gt;8,(LARGE(E4:K4,1)+LARGE(E4:K4,2)+LARGE(E4:K4,3)+LARGE(E4:K4,4)+LARGE(E4:K4,5)+LARGE(E4:K4,6)+LARGE(E4:K4,7)+LARGE(E4:K4,8)),(SUM(E4:K4)))</f>
        <v>360</v>
      </c>
      <c r="M4" s="28">
        <f>COUNTA(E4:K4)</f>
        <v>5</v>
      </c>
      <c r="N4" s="28">
        <f>IF(M4&gt;0,L4,0)</f>
        <v>360</v>
      </c>
      <c r="O4" s="29"/>
      <c r="P4" s="30">
        <v>1985</v>
      </c>
      <c r="Q4" t="s" s="31">
        <v>23</v>
      </c>
      <c r="R4" s="32">
        <f>SUMIF(C3:C50,"1985",N3:N50)</f>
        <v>0</v>
      </c>
      <c r="S4" s="33"/>
      <c r="T4" s="34">
        <f>SUMIF(C3:C50,"1985",L3:L50)</f>
        <v>0</v>
      </c>
    </row>
    <row r="5" ht="28.3" customHeight="1">
      <c r="A5" t="s" s="23">
        <f>IF(M5&lt;1,"NO","SI")</f>
        <v>17</v>
      </c>
      <c r="B5" t="s" s="23">
        <v>176</v>
      </c>
      <c r="C5" s="71">
        <v>1990</v>
      </c>
      <c r="D5" t="s" s="23">
        <v>36</v>
      </c>
      <c r="E5" s="72">
        <v>80</v>
      </c>
      <c r="F5" s="72">
        <v>60</v>
      </c>
      <c r="G5" s="25"/>
      <c r="H5" s="24">
        <v>90</v>
      </c>
      <c r="I5" s="24">
        <v>90</v>
      </c>
      <c r="J5" s="24"/>
      <c r="K5" s="26"/>
      <c r="L5" s="27">
        <f>IF(M5&gt;8,(LARGE(E5:K5,1)+LARGE(E5:K5,2)+LARGE(E5:K5,3)+LARGE(E5:K5,4)+LARGE(E5:K5,5)+LARGE(E5:K5,6)+LARGE(E5:K5,7)+LARGE(E5:K5,8)),(SUM(E5:K5)))</f>
        <v>320</v>
      </c>
      <c r="M5" s="28">
        <f>COUNTA(E5:K5)</f>
        <v>4</v>
      </c>
      <c r="N5" s="28">
        <f>IF(M5&gt;0,L5,0)</f>
        <v>320</v>
      </c>
      <c r="O5" s="29"/>
      <c r="P5" s="30">
        <v>1912</v>
      </c>
      <c r="Q5" t="s" s="31">
        <v>26</v>
      </c>
      <c r="R5" s="32">
        <f>SUMIF(C3:C50,"1912",N3:N50)</f>
        <v>0</v>
      </c>
      <c r="S5" s="33"/>
      <c r="T5" s="34">
        <f>SUMIF(C3:C50,"1912",L3:L50)</f>
        <v>0</v>
      </c>
    </row>
    <row r="6" ht="28.3" customHeight="1">
      <c r="A6" t="s" s="23">
        <f>IF(M6&lt;1,"NO","SI")</f>
        <v>17</v>
      </c>
      <c r="B6" t="s" s="23">
        <v>177</v>
      </c>
      <c r="C6" s="24">
        <v>1028</v>
      </c>
      <c r="D6" t="s" s="23">
        <v>25</v>
      </c>
      <c r="E6" s="25">
        <v>90</v>
      </c>
      <c r="F6" s="25">
        <v>50</v>
      </c>
      <c r="G6" s="25">
        <v>80</v>
      </c>
      <c r="H6" s="24"/>
      <c r="I6" s="24">
        <v>60</v>
      </c>
      <c r="J6" s="24"/>
      <c r="K6" s="26"/>
      <c r="L6" s="27">
        <f>IF(M6&gt;8,(LARGE(E6:K6,1)+LARGE(E6:K6,2)+LARGE(E6:K6,3)+LARGE(E6:K6,4)+LARGE(E6:K6,5)+LARGE(E6:K6,6)+LARGE(E6:K6,7)+LARGE(E6:K6,8)),(SUM(E6:K6)))</f>
        <v>280</v>
      </c>
      <c r="M6" s="28">
        <f>COUNTA(E6:K6)</f>
        <v>4</v>
      </c>
      <c r="N6" s="28">
        <f>IF(M6&gt;0,L6,0)</f>
        <v>280</v>
      </c>
      <c r="O6" s="29"/>
      <c r="P6" s="30">
        <v>89</v>
      </c>
      <c r="Q6" t="s" s="31">
        <v>28</v>
      </c>
      <c r="R6" s="32">
        <f>SUMIF(C3:C50,"89",N3:N50)</f>
        <v>360</v>
      </c>
      <c r="S6" s="33"/>
      <c r="T6" s="34">
        <f>SUMIF(C3:C50,"89",L3:L50)</f>
        <v>360</v>
      </c>
    </row>
    <row r="7" ht="28.3" customHeight="1">
      <c r="A7" t="s" s="23">
        <f>IF(M7&lt;1,"NO","SI")</f>
        <v>17</v>
      </c>
      <c r="B7" t="s" s="23">
        <v>178</v>
      </c>
      <c r="C7" s="24">
        <v>1214</v>
      </c>
      <c r="D7" t="s" s="23">
        <v>102</v>
      </c>
      <c r="E7" s="25"/>
      <c r="F7" s="25">
        <v>40</v>
      </c>
      <c r="G7" s="25">
        <v>50</v>
      </c>
      <c r="H7" s="24">
        <v>60</v>
      </c>
      <c r="I7" s="24">
        <v>50</v>
      </c>
      <c r="J7" s="24"/>
      <c r="K7" s="26"/>
      <c r="L7" s="27">
        <f>IF(M7&gt;8,(LARGE(E7:K7,1)+LARGE(E7:K7,2)+LARGE(E7:K7,3)+LARGE(E7:K7,4)+LARGE(E7:K7,5)+LARGE(E7:K7,6)+LARGE(E7:K7,7)+LARGE(E7:K7,8)),(SUM(E7:K7)))</f>
        <v>200</v>
      </c>
      <c r="M7" s="28">
        <f>COUNTA(E7:K7)</f>
        <v>4</v>
      </c>
      <c r="N7" s="28">
        <f>IF(M7&gt;0,L7,0)</f>
        <v>200</v>
      </c>
      <c r="O7" s="29"/>
      <c r="P7" s="30">
        <v>1924</v>
      </c>
      <c r="Q7" t="s" s="31">
        <v>30</v>
      </c>
      <c r="R7" s="32">
        <f>SUMIF(C3:C50,"1924",N3:N50)</f>
        <v>0</v>
      </c>
      <c r="S7" s="33"/>
      <c r="T7" s="34">
        <f>SUMIF(C3:C50,"1924",L3:L50)</f>
        <v>0</v>
      </c>
    </row>
    <row r="8" ht="28.3" customHeight="1">
      <c r="A8" t="s" s="23">
        <f>IF(M8&lt;1,"NO","SI")</f>
        <v>17</v>
      </c>
      <c r="B8" t="s" s="23">
        <v>179</v>
      </c>
      <c r="C8" s="24">
        <v>1854</v>
      </c>
      <c r="D8" t="s" s="23">
        <v>40</v>
      </c>
      <c r="E8" s="25">
        <v>40</v>
      </c>
      <c r="F8" s="25">
        <v>30</v>
      </c>
      <c r="G8" s="25">
        <v>90</v>
      </c>
      <c r="H8" s="24"/>
      <c r="I8" s="24"/>
      <c r="J8" s="24"/>
      <c r="K8" s="26"/>
      <c r="L8" s="27">
        <f>IF(M8&gt;8,(LARGE(E8:K8,1)+LARGE(E8:K8,2)+LARGE(E8:K8,3)+LARGE(E8:K8,4)+LARGE(E8:K8,5)+LARGE(E8:K8,6)+LARGE(E8:K8,7)+LARGE(E8:K8,8)),(SUM(E8:K8)))</f>
        <v>160</v>
      </c>
      <c r="M8" s="28">
        <f>COUNTA(E8:K8)</f>
        <v>3</v>
      </c>
      <c r="N8" s="28">
        <f>IF(M8&gt;0,L8,0)</f>
        <v>160</v>
      </c>
      <c r="O8" s="29"/>
      <c r="P8" s="30">
        <v>1098</v>
      </c>
      <c r="Q8" t="s" s="31">
        <v>32</v>
      </c>
      <c r="R8" s="32">
        <f>SUMIF(C3:C50,"1098",N3:N50)</f>
        <v>0</v>
      </c>
      <c r="S8" s="33"/>
      <c r="T8" s="34">
        <f>SUMIF(C3:C50,"1098",L3:L50)</f>
        <v>0</v>
      </c>
    </row>
    <row r="9" ht="28.3" customHeight="1">
      <c r="A9" t="s" s="23">
        <f>IF(M9&lt;1,"NO","SI")</f>
        <v>17</v>
      </c>
      <c r="B9" t="s" s="23">
        <v>180</v>
      </c>
      <c r="C9" s="24">
        <v>1214</v>
      </c>
      <c r="D9" t="s" s="23">
        <v>102</v>
      </c>
      <c r="E9" s="25"/>
      <c r="F9" s="25">
        <v>80</v>
      </c>
      <c r="G9" s="25">
        <v>40</v>
      </c>
      <c r="H9" s="24"/>
      <c r="I9" s="24">
        <v>40</v>
      </c>
      <c r="J9" s="24"/>
      <c r="K9" s="26"/>
      <c r="L9" s="27">
        <f>IF(M9&gt;8,(LARGE(E9:K9,1)+LARGE(E9:K9,2)+LARGE(E9:K9,3)+LARGE(E9:K9,4)+LARGE(E9:K9,5)+LARGE(E9:K9,6)+LARGE(E9:K9,7)+LARGE(E9:K9,8)),(SUM(E9:K9)))</f>
        <v>160</v>
      </c>
      <c r="M9" s="28">
        <f>COUNTA(E9:K9)</f>
        <v>3</v>
      </c>
      <c r="N9" s="28">
        <f>IF(M9&gt;0,L9,0)</f>
        <v>160</v>
      </c>
      <c r="O9" s="29"/>
      <c r="P9" s="30">
        <v>1819</v>
      </c>
      <c r="Q9" t="s" s="31">
        <v>34</v>
      </c>
      <c r="R9" s="32">
        <f>SUMIF(C3:C50,"1819",N3:N50)</f>
        <v>0</v>
      </c>
      <c r="S9" s="33"/>
      <c r="T9" s="34">
        <f>SUMIF(C3:C50,"1819",L3:L50)</f>
        <v>0</v>
      </c>
    </row>
    <row r="10" ht="28.3" customHeight="1">
      <c r="A10" t="s" s="23">
        <f>IF(M10&lt;1,"NO","SI")</f>
        <v>17</v>
      </c>
      <c r="B10" t="s" s="23">
        <v>181</v>
      </c>
      <c r="C10" s="24">
        <v>87</v>
      </c>
      <c r="D10" t="s" s="23">
        <v>61</v>
      </c>
      <c r="E10" s="25">
        <v>12</v>
      </c>
      <c r="F10" s="25">
        <v>9</v>
      </c>
      <c r="G10" s="25">
        <v>12</v>
      </c>
      <c r="H10" s="24">
        <v>40</v>
      </c>
      <c r="I10" s="24">
        <v>12</v>
      </c>
      <c r="J10" s="24"/>
      <c r="K10" s="26"/>
      <c r="L10" s="27">
        <f>IF(M10&gt;8,(LARGE(E10:K10,1)+LARGE(E10:K10,2)+LARGE(E10:K10,3)+LARGE(E10:K10,4)+LARGE(E10:K10,5)+LARGE(E10:K10,6)+LARGE(E10:K10,7)+LARGE(E10:K10,8)),(SUM(E10:K10)))</f>
        <v>85</v>
      </c>
      <c r="M10" s="28">
        <f>COUNTA(E10:K10)</f>
        <v>5</v>
      </c>
      <c r="N10" s="28">
        <f>IF(M10&gt;0,L10,0)</f>
        <v>85</v>
      </c>
      <c r="O10" s="29"/>
      <c r="P10" s="30">
        <v>1540</v>
      </c>
      <c r="Q10" t="s" s="31">
        <v>37</v>
      </c>
      <c r="R10" s="32">
        <f>SUMIF(C3:C50,"1540",N3:N50)</f>
        <v>0</v>
      </c>
      <c r="S10" s="33"/>
      <c r="T10" s="34">
        <f>SUMIF(C3:C50,"1540",L3:L50)</f>
        <v>0</v>
      </c>
    </row>
    <row r="11" ht="28.3" customHeight="1">
      <c r="A11" t="s" s="23">
        <f>IF(M11&lt;1,"NO","SI")</f>
        <v>17</v>
      </c>
      <c r="B11" t="s" s="23">
        <v>182</v>
      </c>
      <c r="C11" s="24">
        <v>1214</v>
      </c>
      <c r="D11" t="s" s="23">
        <v>102</v>
      </c>
      <c r="E11" s="25"/>
      <c r="F11" s="25"/>
      <c r="G11" s="25"/>
      <c r="H11" s="24">
        <v>50</v>
      </c>
      <c r="I11" s="24">
        <v>30</v>
      </c>
      <c r="J11" s="24"/>
      <c r="K11" s="26"/>
      <c r="L11" s="27">
        <f>IF(M11&gt;8,(LARGE(E11:K11,1)+LARGE(E11:K11,2)+LARGE(E11:K11,3)+LARGE(E11:K11,4)+LARGE(E11:K11,5)+LARGE(E11:K11,6)+LARGE(E11:K11,7)+LARGE(E11:K11,8)),(SUM(E11:K11)))</f>
        <v>80</v>
      </c>
      <c r="M11" s="28">
        <f>COUNTA(E11:K11)</f>
        <v>2</v>
      </c>
      <c r="N11" s="28">
        <f>IF(M11&gt;0,L11,0)</f>
        <v>80</v>
      </c>
      <c r="O11" s="29"/>
      <c r="P11" s="30">
        <v>1028</v>
      </c>
      <c r="Q11" t="s" s="31">
        <v>25</v>
      </c>
      <c r="R11" s="32">
        <f>SUMIF(C3:C50,"1028",N3:N50)</f>
        <v>330</v>
      </c>
      <c r="S11" s="33"/>
      <c r="T11" s="34">
        <f>SUMIF(C3:C50,"1028",L3:L50)</f>
        <v>330</v>
      </c>
    </row>
    <row r="12" ht="28.3" customHeight="1">
      <c r="A12" t="s" s="23">
        <f>IF(M12&lt;1,"NO","SI")</f>
        <v>17</v>
      </c>
      <c r="B12" t="s" s="23">
        <v>183</v>
      </c>
      <c r="C12" s="24">
        <v>2062</v>
      </c>
      <c r="D12" t="s" s="23">
        <v>19</v>
      </c>
      <c r="E12" s="25">
        <v>60</v>
      </c>
      <c r="F12" s="25">
        <v>15</v>
      </c>
      <c r="G12" s="25"/>
      <c r="H12" s="24"/>
      <c r="I12" s="24"/>
      <c r="J12" s="24"/>
      <c r="K12" s="26"/>
      <c r="L12" s="27">
        <f>IF(M12&gt;8,(LARGE(E12:K12,1)+LARGE(E12:K12,2)+LARGE(E12:K12,3)+LARGE(E12:K12,4)+LARGE(E12:K12,5)+LARGE(E12:K12,6)+LARGE(E12:K12,7)+LARGE(E12:K12,8)),(SUM(E12:K12)))</f>
        <v>75</v>
      </c>
      <c r="M12" s="28">
        <f>COUNTA(E12:K12)</f>
        <v>2</v>
      </c>
      <c r="N12" s="28">
        <f>IF(M12&gt;0,L12,0)</f>
        <v>75</v>
      </c>
      <c r="O12" s="29"/>
      <c r="P12" s="30">
        <v>1854</v>
      </c>
      <c r="Q12" t="s" s="31">
        <v>40</v>
      </c>
      <c r="R12" s="32">
        <f>SUMIF(C3:C50,"1854",N3:N50)</f>
        <v>230</v>
      </c>
      <c r="S12" s="33"/>
      <c r="T12" s="34">
        <f>SUMIF(C3:C50,"1854",L3:L50)</f>
        <v>230</v>
      </c>
    </row>
    <row r="13" ht="28.3" customHeight="1">
      <c r="A13" t="s" s="23">
        <f>IF(M13&lt;1,"NO","SI")</f>
        <v>17</v>
      </c>
      <c r="B13" t="s" s="23">
        <v>184</v>
      </c>
      <c r="C13" s="24">
        <v>1854</v>
      </c>
      <c r="D13" t="s" s="23">
        <v>40</v>
      </c>
      <c r="E13" s="25">
        <v>20</v>
      </c>
      <c r="F13" s="25">
        <v>20</v>
      </c>
      <c r="G13" s="25">
        <v>30</v>
      </c>
      <c r="H13" s="24"/>
      <c r="I13" s="24"/>
      <c r="J13" s="24"/>
      <c r="K13" s="26"/>
      <c r="L13" s="27">
        <f>IF(M13&gt;8,(LARGE(E13:K13,1)+LARGE(E13:K13,2)+LARGE(E13:K13,3)+LARGE(E13:K13,4)+LARGE(E13:K13,5)+LARGE(E13:K13,6)+LARGE(E13:K13,7)+LARGE(E13:K13,8)),(SUM(E13:K13)))</f>
        <v>70</v>
      </c>
      <c r="M13" s="28">
        <f>COUNTA(E13:K13)</f>
        <v>3</v>
      </c>
      <c r="N13" s="28">
        <f>IF(M13&gt;0,L13,0)</f>
        <v>70</v>
      </c>
      <c r="O13" s="29"/>
      <c r="P13" s="30">
        <v>1931</v>
      </c>
      <c r="Q13" t="s" s="31">
        <v>42</v>
      </c>
      <c r="R13" s="32">
        <f>SUMIF(C3:C50,"1931",N3:N50)</f>
        <v>0</v>
      </c>
      <c r="S13" s="33"/>
      <c r="T13" s="34">
        <f>SUMIF(C3:C50,"1931",L3:L50)</f>
        <v>0</v>
      </c>
    </row>
    <row r="14" ht="28.3" customHeight="1">
      <c r="A14" t="s" s="23">
        <f>IF(M14&lt;1,"NO","SI")</f>
        <v>17</v>
      </c>
      <c r="B14" t="s" s="23">
        <v>185</v>
      </c>
      <c r="C14" s="24">
        <v>1028</v>
      </c>
      <c r="D14" t="s" s="23">
        <v>25</v>
      </c>
      <c r="E14" s="25">
        <v>30</v>
      </c>
      <c r="F14" s="25"/>
      <c r="G14" s="25"/>
      <c r="H14" s="24"/>
      <c r="I14" s="24">
        <v>20</v>
      </c>
      <c r="J14" s="24"/>
      <c r="K14" s="26"/>
      <c r="L14" s="27">
        <f>IF(M14&gt;8,(LARGE(E14:K14,1)+LARGE(E14:K14,2)+LARGE(E14:K14,3)+LARGE(E14:K14,4)+LARGE(E14:K14,5)+LARGE(E14:K14,6)+LARGE(E14:K14,7)+LARGE(E14:K14,8)),(SUM(E14:K14)))</f>
        <v>50</v>
      </c>
      <c r="M14" s="28">
        <f>COUNTA(E14:K14)</f>
        <v>2</v>
      </c>
      <c r="N14" s="28">
        <f>IF(M14&gt;0,L14,0)</f>
        <v>50</v>
      </c>
      <c r="O14" s="29"/>
      <c r="P14" s="30">
        <v>1375</v>
      </c>
      <c r="Q14" t="s" s="31">
        <v>44</v>
      </c>
      <c r="R14" s="32">
        <f>SUMIF(C3:C50,"1375",N3:N50)</f>
        <v>0</v>
      </c>
      <c r="S14" s="33"/>
      <c r="T14" s="34">
        <f>SUMIF(C3:C50,"1375",L3:L50)</f>
        <v>0</v>
      </c>
    </row>
    <row r="15" ht="28.3" customHeight="1">
      <c r="A15" t="s" s="23">
        <f>IF(M15&lt;1,"NO","SI")</f>
        <v>17</v>
      </c>
      <c r="B15" t="s" s="23">
        <v>186</v>
      </c>
      <c r="C15" s="24">
        <v>2062</v>
      </c>
      <c r="D15" t="s" s="23">
        <v>19</v>
      </c>
      <c r="E15" s="25">
        <v>15</v>
      </c>
      <c r="F15" s="25">
        <v>8</v>
      </c>
      <c r="G15" s="25">
        <v>15</v>
      </c>
      <c r="H15" s="24"/>
      <c r="I15" s="24"/>
      <c r="J15" s="24"/>
      <c r="K15" s="26"/>
      <c r="L15" s="27">
        <f>IF(M15&gt;8,(LARGE(E15:K15,1)+LARGE(E15:K15,2)+LARGE(E15:K15,3)+LARGE(E15:K15,4)+LARGE(E15:K15,5)+LARGE(E15:K15,6)+LARGE(E15:K15,7)+LARGE(E15:K15,8)),(SUM(E15:K15)))</f>
        <v>38</v>
      </c>
      <c r="M15" s="28">
        <f>COUNTA(E15:K15)</f>
        <v>3</v>
      </c>
      <c r="N15" s="28">
        <f>IF(M15&gt;0,L15,0)</f>
        <v>38</v>
      </c>
      <c r="O15" s="29"/>
      <c r="P15" s="30">
        <v>1820</v>
      </c>
      <c r="Q15" t="s" s="31">
        <v>46</v>
      </c>
      <c r="R15" s="32">
        <f>SUMIF(C3:C50,"1820",N3:N50)</f>
        <v>0</v>
      </c>
      <c r="S15" s="33"/>
      <c r="T15" s="34">
        <f>SUMIF(C3:C50,"1820",L3:L50)</f>
        <v>0</v>
      </c>
    </row>
    <row r="16" ht="28.3" customHeight="1">
      <c r="A16" t="s" s="23">
        <f>IF(M16&lt;1,"NO","SI")</f>
        <v>17</v>
      </c>
      <c r="B16" t="s" s="23">
        <v>187</v>
      </c>
      <c r="C16" s="24">
        <v>1990</v>
      </c>
      <c r="D16" t="s" s="23">
        <v>36</v>
      </c>
      <c r="E16" s="25"/>
      <c r="F16" s="25">
        <v>6</v>
      </c>
      <c r="G16" s="25"/>
      <c r="H16" s="24">
        <v>20</v>
      </c>
      <c r="I16" s="24">
        <v>9</v>
      </c>
      <c r="J16" s="24"/>
      <c r="K16" s="26"/>
      <c r="L16" s="27">
        <f>IF(M16&gt;8,(LARGE(E16:K16,1)+LARGE(E16:K16,2)+LARGE(E16:K16,3)+LARGE(E16:K16,4)+LARGE(E16:K16,5)+LARGE(E16:K16,6)+LARGE(E16:K16,7)+LARGE(E16:K16,8)),(SUM(E16:K16)))</f>
        <v>35</v>
      </c>
      <c r="M16" s="28">
        <f>COUNTA(E16:K16)</f>
        <v>3</v>
      </c>
      <c r="N16" s="28">
        <f>IF(M16&gt;0,L16,0)</f>
        <v>35</v>
      </c>
      <c r="O16" s="29"/>
      <c r="P16" s="30">
        <v>1463</v>
      </c>
      <c r="Q16" t="s" s="31">
        <v>49</v>
      </c>
      <c r="R16" s="32">
        <f>SUMIF(C3:C50,"1463",N3:N50)</f>
        <v>0</v>
      </c>
      <c r="S16" s="33"/>
      <c r="T16" s="34">
        <f>SUMIF(C3:C50,"1463",L3:L50)</f>
        <v>0</v>
      </c>
    </row>
    <row r="17" ht="28.3" customHeight="1">
      <c r="A17" t="s" s="23">
        <f>IF(M17&lt;1,"NO","SI")</f>
        <v>17</v>
      </c>
      <c r="B17" t="s" s="23">
        <v>188</v>
      </c>
      <c r="C17" s="24">
        <v>87</v>
      </c>
      <c r="D17" t="s" s="23">
        <v>61</v>
      </c>
      <c r="E17" s="25"/>
      <c r="F17" s="25"/>
      <c r="G17" s="25"/>
      <c r="H17" s="24">
        <v>30</v>
      </c>
      <c r="I17" s="24"/>
      <c r="J17" s="24"/>
      <c r="K17" s="26"/>
      <c r="L17" s="27">
        <f>IF(M17&gt;8,(LARGE(E17:K17,1)+LARGE(E17:K17,2)+LARGE(E17:K17,3)+LARGE(E17:K17,4)+LARGE(E17:K17,5)+LARGE(E17:K17,6)+LARGE(E17:K17,7)+LARGE(E17:K17,8)),(SUM(E17:K17)))</f>
        <v>30</v>
      </c>
      <c r="M17" s="28">
        <f>COUNTA(E17:K17)</f>
        <v>1</v>
      </c>
      <c r="N17" s="28">
        <f>IF(M17&gt;0,L17,0)</f>
        <v>30</v>
      </c>
      <c r="O17" s="29"/>
      <c r="P17" s="30">
        <v>1990</v>
      </c>
      <c r="Q17" t="s" s="31">
        <v>51</v>
      </c>
      <c r="R17" s="32">
        <f>SUMIF(C3:C50,"1990",N3:N50)</f>
        <v>362</v>
      </c>
      <c r="S17" s="33"/>
      <c r="T17" s="34">
        <f>SUMIF(C3:C50,"1990",L3:L50)</f>
        <v>362</v>
      </c>
    </row>
    <row r="18" ht="28.3" customHeight="1">
      <c r="A18" t="s" s="23">
        <f>IF(M18&lt;1,"NO","SI")</f>
        <v>17</v>
      </c>
      <c r="B18" t="s" s="23">
        <v>189</v>
      </c>
      <c r="C18" s="24">
        <v>2030</v>
      </c>
      <c r="D18" t="s" s="23">
        <v>60</v>
      </c>
      <c r="E18" s="25"/>
      <c r="F18" s="25"/>
      <c r="G18" s="25">
        <v>20</v>
      </c>
      <c r="H18" s="24"/>
      <c r="I18" s="24"/>
      <c r="J18" s="24"/>
      <c r="K18" s="26"/>
      <c r="L18" s="27">
        <f>IF(M18&gt;8,(LARGE(E18:K18,1)+LARGE(E18:K18,2)+LARGE(E18:K18,3)+LARGE(E18:K18,4)+LARGE(E18:K18,5)+LARGE(E18:K18,6)+LARGE(E18:K18,7)+LARGE(E18:K18,8)),(SUM(E18:K18)))</f>
        <v>20</v>
      </c>
      <c r="M18" s="28">
        <f>COUNTA(E18:K18)</f>
        <v>1</v>
      </c>
      <c r="N18" s="28">
        <f>IF(M18&gt;0,L18,0)</f>
        <v>20</v>
      </c>
      <c r="O18" s="29"/>
      <c r="P18" s="30">
        <v>1214</v>
      </c>
      <c r="Q18" t="s" s="31">
        <v>53</v>
      </c>
      <c r="R18" s="32">
        <f>SUMIF(C3:C50,"1214",N3:N50)</f>
        <v>440</v>
      </c>
      <c r="S18" s="33"/>
      <c r="T18" s="34">
        <f>SUMIF(C3:C50,"1214",L3:L50)</f>
        <v>440</v>
      </c>
    </row>
    <row r="19" ht="28.3" customHeight="1">
      <c r="A19" t="s" s="23">
        <f>IF(M19&lt;1,"NO","SI")</f>
        <v>17</v>
      </c>
      <c r="B19" t="s" s="23">
        <v>190</v>
      </c>
      <c r="C19" s="24">
        <v>1554</v>
      </c>
      <c r="D19" t="s" s="23">
        <v>59</v>
      </c>
      <c r="E19" s="25"/>
      <c r="F19" s="25"/>
      <c r="G19" s="25"/>
      <c r="H19" s="24"/>
      <c r="I19" s="24">
        <v>15</v>
      </c>
      <c r="J19" s="24"/>
      <c r="K19" s="26"/>
      <c r="L19" s="27">
        <f>IF(M19&gt;8,(LARGE(E19:K19,1)+LARGE(E19:K19,2)+LARGE(E19:K19,3)+LARGE(E19:K19,4)+LARGE(E19:K19,5)+LARGE(E19:K19,6)+LARGE(E19:K19,7)+LARGE(E19:K19,8)),(SUM(E19:K19)))</f>
        <v>15</v>
      </c>
      <c r="M19" s="28">
        <f>COUNTA(E19:K19)</f>
        <v>1</v>
      </c>
      <c r="N19" s="28">
        <f>IF(M19&gt;0,L19,0)</f>
        <v>15</v>
      </c>
      <c r="O19" s="29"/>
      <c r="P19" s="30">
        <v>1883</v>
      </c>
      <c r="Q19" t="s" s="31">
        <v>54</v>
      </c>
      <c r="R19" s="32">
        <f>SUMIF(C3:C50,"1883",N3:N50)</f>
        <v>0</v>
      </c>
      <c r="S19" s="33"/>
      <c r="T19" s="34">
        <f>SUMIF(C3:C50,"1883",L3:L50)</f>
        <v>0</v>
      </c>
    </row>
    <row r="20" ht="28.3" customHeight="1">
      <c r="A20" t="s" s="23">
        <f>IF(M20&lt;1,"NO","SI")</f>
        <v>17</v>
      </c>
      <c r="B20" t="s" s="23">
        <v>191</v>
      </c>
      <c r="C20" s="24">
        <v>2077</v>
      </c>
      <c r="D20" t="s" s="23">
        <v>22</v>
      </c>
      <c r="E20" s="25"/>
      <c r="F20" s="25">
        <v>12</v>
      </c>
      <c r="G20" s="25"/>
      <c r="H20" s="24"/>
      <c r="I20" s="24"/>
      <c r="J20" s="24"/>
      <c r="K20" s="26"/>
      <c r="L20" s="27">
        <f>IF(M20&gt;8,(LARGE(E20:K20,1)+LARGE(E20:K20,2)+LARGE(E20:K20,3)+LARGE(E20:K20,4)+LARGE(E20:K20,5)+LARGE(E20:K20,6)+LARGE(E20:K20,7)+LARGE(E20:K20,8)),(SUM(E20:K20)))</f>
        <v>12</v>
      </c>
      <c r="M20" s="28">
        <f>COUNTA(E20:K20)</f>
        <v>1</v>
      </c>
      <c r="N20" s="28">
        <f>IF(M20&gt;0,L20,0)</f>
        <v>12</v>
      </c>
      <c r="O20" s="29"/>
      <c r="P20" s="30">
        <v>1406</v>
      </c>
      <c r="Q20" t="s" s="31">
        <v>55</v>
      </c>
      <c r="R20" s="32">
        <f>SUMIF(C3:C50,"1406",N3:N50)</f>
        <v>0</v>
      </c>
      <c r="S20" s="33"/>
      <c r="T20" s="34">
        <f>SUMIF(C3:C50,"1406",L3:L50)</f>
        <v>0</v>
      </c>
    </row>
    <row r="21" ht="28.3" customHeight="1">
      <c r="A21" t="s" s="23">
        <f>IF(M21&lt;1,"NO","SI")</f>
        <v>17</v>
      </c>
      <c r="B21" t="s" s="23">
        <v>192</v>
      </c>
      <c r="C21" s="24">
        <v>2062</v>
      </c>
      <c r="D21" t="s" s="23">
        <v>19</v>
      </c>
      <c r="E21" s="25">
        <v>9</v>
      </c>
      <c r="F21" s="25"/>
      <c r="G21" s="25"/>
      <c r="H21" s="24"/>
      <c r="I21" s="24"/>
      <c r="J21" s="24"/>
      <c r="K21" s="26"/>
      <c r="L21" s="27">
        <f>IF(M21&gt;8,(LARGE(E21:K21,1)+LARGE(E21:K21,2)+LARGE(E21:K21,3)+LARGE(E21:K21,4)+LARGE(E21:K21,5)+LARGE(E21:K21,6)+LARGE(E21:K21,7)+LARGE(E21:K21,8)),(SUM(E21:K21)))</f>
        <v>9</v>
      </c>
      <c r="M21" s="28">
        <f>COUNTA(E21:K21)</f>
        <v>1</v>
      </c>
      <c r="N21" s="28">
        <f>IF(M21&gt;0,L21,0)</f>
        <v>9</v>
      </c>
      <c r="O21" s="29"/>
      <c r="P21" s="30">
        <v>69</v>
      </c>
      <c r="Q21" t="s" s="31">
        <v>56</v>
      </c>
      <c r="R21" s="32">
        <f>SUMIF(C3:C50,"69",N3:N50)</f>
        <v>0</v>
      </c>
      <c r="S21" s="33"/>
      <c r="T21" s="34">
        <f>SUMIF(C3:C50,"69",L3:L50)</f>
        <v>0</v>
      </c>
    </row>
    <row r="22" ht="28.3" customHeight="1">
      <c r="A22" t="s" s="23">
        <f>IF(M22&lt;1,"NO","SI")</f>
        <v>17</v>
      </c>
      <c r="B22" t="s" s="23">
        <v>193</v>
      </c>
      <c r="C22" s="24">
        <v>2030</v>
      </c>
      <c r="D22" t="s" s="23">
        <v>60</v>
      </c>
      <c r="E22" s="25"/>
      <c r="F22" s="25"/>
      <c r="G22" s="25">
        <v>9</v>
      </c>
      <c r="H22" s="24"/>
      <c r="I22" s="24"/>
      <c r="J22" s="24"/>
      <c r="K22" s="26"/>
      <c r="L22" s="27">
        <f>IF(M22&gt;8,(LARGE(E22:K22,1)+LARGE(E22:K22,2)+LARGE(E22:K22,3)+LARGE(E22:K22,4)+LARGE(E22:K22,5)+LARGE(E22:K22,6)+LARGE(E22:K22,7)+LARGE(E22:K22,8)),(SUM(E22:K22)))</f>
        <v>9</v>
      </c>
      <c r="M22" s="28">
        <f>COUNTA(E22:K22)</f>
        <v>1</v>
      </c>
      <c r="N22" s="28">
        <f>IF(M22&gt;0,L22,0)</f>
        <v>9</v>
      </c>
      <c r="O22" s="29"/>
      <c r="P22" s="30">
        <v>1533</v>
      </c>
      <c r="Q22" t="s" s="31">
        <v>57</v>
      </c>
      <c r="R22" s="32">
        <f>SUMIF(C3:C50,"1533",N3:N50)</f>
        <v>0</v>
      </c>
      <c r="S22" s="33"/>
      <c r="T22" s="34">
        <f>SUMIF(C3:C50,"1533",L3:L50)</f>
        <v>0</v>
      </c>
    </row>
    <row r="23" ht="28.3" customHeight="1">
      <c r="A23" t="s" s="23">
        <f>IF(M23&lt;1,"NO","SI")</f>
        <v>17</v>
      </c>
      <c r="B23" t="s" s="23">
        <v>194</v>
      </c>
      <c r="C23" s="24">
        <v>2077</v>
      </c>
      <c r="D23" t="s" s="23">
        <v>22</v>
      </c>
      <c r="E23" s="25"/>
      <c r="F23" s="25"/>
      <c r="G23" s="25"/>
      <c r="H23" s="24"/>
      <c r="I23" s="24">
        <v>8</v>
      </c>
      <c r="J23" s="24"/>
      <c r="K23" s="26"/>
      <c r="L23" s="27">
        <f>IF(M23&gt;8,(LARGE(E23:K23,1)+LARGE(E23:K23,2)+LARGE(E23:K23,3)+LARGE(E23:K23,4)+LARGE(E23:K23,5)+LARGE(E23:K23,6)+LARGE(E23:K23,7)+LARGE(E23:K23,8)),(SUM(E23:K23)))</f>
        <v>8</v>
      </c>
      <c r="M23" s="28">
        <f>COUNTA(E23:K23)</f>
        <v>1</v>
      </c>
      <c r="N23" s="28">
        <f>IF(M23&gt;0,L23,0)</f>
        <v>8</v>
      </c>
      <c r="O23" s="29"/>
      <c r="P23" s="30">
        <v>77</v>
      </c>
      <c r="Q23" t="s" s="31">
        <v>58</v>
      </c>
      <c r="R23" s="32">
        <f>SUMIF(C3:C50,"77",N3:N50)</f>
        <v>0</v>
      </c>
      <c r="S23" s="33"/>
      <c r="T23" s="34">
        <f>SUMIF(C3:C50,"77",L3:L50)</f>
        <v>0</v>
      </c>
    </row>
    <row r="24" ht="28.3" customHeight="1">
      <c r="A24" t="s" s="23">
        <f>IF(M24&lt;1,"NO","SI")</f>
        <v>17</v>
      </c>
      <c r="B24" t="s" s="23">
        <v>195</v>
      </c>
      <c r="C24" s="24">
        <v>1990</v>
      </c>
      <c r="D24" t="s" s="23">
        <v>36</v>
      </c>
      <c r="E24" s="25"/>
      <c r="F24" s="25">
        <v>7</v>
      </c>
      <c r="G24" s="25"/>
      <c r="H24" s="24"/>
      <c r="I24" s="24"/>
      <c r="J24" s="24"/>
      <c r="K24" s="26"/>
      <c r="L24" s="27">
        <f>IF(M24&gt;8,(LARGE(E24:K24,1)+LARGE(E24:K24,2)+LARGE(E24:K24,3)+LARGE(E24:K24,4)+LARGE(E24:K24,5)+LARGE(E24:K24,6)+LARGE(E24:K24,7)+LARGE(E24:K24,8)),(SUM(E24:K24)))</f>
        <v>7</v>
      </c>
      <c r="M24" s="28">
        <f>COUNTA(E24:K24)</f>
        <v>1</v>
      </c>
      <c r="N24" s="28">
        <f>IF(M24&gt;0,L24,0)</f>
        <v>7</v>
      </c>
      <c r="O24" s="29"/>
      <c r="P24" s="30">
        <v>1554</v>
      </c>
      <c r="Q24" t="s" s="31">
        <v>59</v>
      </c>
      <c r="R24" s="32">
        <f>SUMIF(C3:C50,"1554",N3:N50)</f>
        <v>15</v>
      </c>
      <c r="S24" s="33"/>
      <c r="T24" s="34">
        <f>SUMIF(C3:C50,"1554",L3:L50)</f>
        <v>15</v>
      </c>
    </row>
    <row r="25" ht="28.3" customHeight="1">
      <c r="A25" t="s" s="23">
        <f>IF(M25&lt;1,"NO","SI")</f>
        <v>52</v>
      </c>
      <c r="B25" s="35"/>
      <c r="C25" s="24"/>
      <c r="D25" s="35"/>
      <c r="E25" s="25"/>
      <c r="F25" s="25"/>
      <c r="G25" s="25"/>
      <c r="H25" s="24"/>
      <c r="I25" s="24"/>
      <c r="J25" s="24"/>
      <c r="K25" s="26"/>
      <c r="L25" s="27">
        <f>IF(M25&gt;8,(LARGE(E25:K25,1)+LARGE(E25:K25,2)+LARGE(E25:K25,3)+LARGE(E25:K25,4)+LARGE(E25:K25,5)+LARGE(E25:K25,6)+LARGE(E25:K25,7)+LARGE(E25:K25,8)),(SUM(E25:K25)))</f>
        <v>0</v>
      </c>
      <c r="M25" s="28">
        <f>COUNTA(E25:K25)</f>
        <v>0</v>
      </c>
      <c r="N25" s="28">
        <f>IF(M25&gt;0,L25,0)</f>
        <v>0</v>
      </c>
      <c r="O25" s="29"/>
      <c r="P25" s="39">
        <v>2062</v>
      </c>
      <c r="Q25" t="s" s="31">
        <v>19</v>
      </c>
      <c r="R25" s="32">
        <f>SUMIF(C3:C51,"2062",N3:N51)</f>
        <v>122</v>
      </c>
      <c r="S25" s="33"/>
      <c r="T25" s="34">
        <f>SUMIF(C3:C51,"2062",L3:L51)</f>
        <v>122</v>
      </c>
    </row>
    <row r="26" ht="28.3" customHeight="1">
      <c r="A26" t="s" s="23">
        <f>IF(M26&lt;1,"NO","SI")</f>
        <v>52</v>
      </c>
      <c r="B26" s="35"/>
      <c r="C26" s="24"/>
      <c r="D26" s="35"/>
      <c r="E26" s="25"/>
      <c r="F26" s="25"/>
      <c r="G26" s="25"/>
      <c r="H26" s="24"/>
      <c r="I26" s="24"/>
      <c r="J26" s="24"/>
      <c r="K26" s="26"/>
      <c r="L26" s="27">
        <f>IF(M26&gt;8,(LARGE(E26:K26,1)+LARGE(E26:K26,2)+LARGE(E26:K26,3)+LARGE(E26:K26,4)+LARGE(E26:K26,5)+LARGE(E26:K26,6)+LARGE(E26:K26,7)+LARGE(E26:K26,8)),(SUM(E26:K26)))</f>
        <v>0</v>
      </c>
      <c r="M26" s="28">
        <f>COUNTA(E26:K26)</f>
        <v>0</v>
      </c>
      <c r="N26" s="28">
        <f>IF(M26&gt;0,L26,0)</f>
        <v>0</v>
      </c>
      <c r="O26" s="29"/>
      <c r="P26" s="39">
        <v>2077</v>
      </c>
      <c r="Q26" t="s" s="31">
        <v>22</v>
      </c>
      <c r="R26" s="32">
        <f>SUMIF(C3:C51,"2077",N3:N51)</f>
        <v>520</v>
      </c>
      <c r="S26" s="33"/>
      <c r="T26" s="34">
        <f>SUMIF(C3:C52,"2077",L3:L52)</f>
        <v>520</v>
      </c>
    </row>
    <row r="27" ht="28.3" customHeight="1">
      <c r="A27" t="s" s="23">
        <f>IF(M27&lt;1,"NO","SI")</f>
        <v>52</v>
      </c>
      <c r="B27" s="35"/>
      <c r="C27" s="24"/>
      <c r="D27" s="35"/>
      <c r="E27" s="25"/>
      <c r="F27" s="25"/>
      <c r="G27" s="25"/>
      <c r="H27" s="24"/>
      <c r="I27" s="24"/>
      <c r="J27" s="24"/>
      <c r="K27" s="26"/>
      <c r="L27" s="27">
        <f>IF(M27&gt;8,(LARGE(E27:K27,1)+LARGE(E27:K27,2)+LARGE(E27:K27,3)+LARGE(E27:K27,4)+LARGE(E27:K27,5)+LARGE(E27:K27,6)+LARGE(E27:K27,7)+LARGE(E27:K27,8)),(SUM(E27:K27)))</f>
        <v>0</v>
      </c>
      <c r="M27" s="28">
        <f>COUNTA(E27:K27)</f>
        <v>0</v>
      </c>
      <c r="N27" s="28">
        <f>IF(M27&gt;0,L27,0)</f>
        <v>0</v>
      </c>
      <c r="O27" s="29"/>
      <c r="P27" s="39">
        <v>2030</v>
      </c>
      <c r="Q27" t="s" s="31">
        <v>60</v>
      </c>
      <c r="R27" s="32">
        <f>SUMIF(C3:C50,"2030",N3:N50)</f>
        <v>29</v>
      </c>
      <c r="S27" s="33"/>
      <c r="T27" s="34">
        <f>SUMIF(C4:C51,"2030",L4:L51)</f>
        <v>29</v>
      </c>
    </row>
    <row r="28" ht="28.3" customHeight="1">
      <c r="A28" t="s" s="23">
        <f>IF(M28&lt;1,"NO","SI")</f>
        <v>52</v>
      </c>
      <c r="B28" s="35"/>
      <c r="C28" s="24"/>
      <c r="D28" s="35"/>
      <c r="E28" s="25"/>
      <c r="F28" s="25"/>
      <c r="G28" s="25"/>
      <c r="H28" s="24"/>
      <c r="I28" s="24"/>
      <c r="J28" s="24"/>
      <c r="K28" s="26"/>
      <c r="L28" s="27">
        <f>IF(M28&gt;8,(LARGE(E28:K28,1)+LARGE(E28:K28,2)+LARGE(E28:K28,3)+LARGE(E28:K28,4)+LARGE(E28:K28,5)+LARGE(E28:K28,6)+LARGE(E28:K28,7)+LARGE(E28:K28,8)),(SUM(E28:K28)))</f>
        <v>0</v>
      </c>
      <c r="M28" s="28">
        <f>COUNTA(E28:K28)</f>
        <v>0</v>
      </c>
      <c r="N28" s="28">
        <f>IF(M28&gt;0,L28,0)</f>
        <v>0</v>
      </c>
      <c r="O28" s="29"/>
      <c r="P28" s="39">
        <v>87</v>
      </c>
      <c r="Q28" t="s" s="31">
        <v>61</v>
      </c>
      <c r="R28" s="32">
        <f>SUMIF(C3:C50,"87",N3:N50)</f>
        <v>115</v>
      </c>
      <c r="S28" s="33"/>
      <c r="T28" s="34">
        <f>SUMIF(C3:C50,"87",L3:L50)</f>
        <v>115</v>
      </c>
    </row>
    <row r="29" ht="28.3" customHeight="1">
      <c r="A29" t="s" s="23">
        <f>IF(M29&lt;1,"NO","SI")</f>
        <v>52</v>
      </c>
      <c r="B29" s="35"/>
      <c r="C29" s="24"/>
      <c r="D29" s="35"/>
      <c r="E29" s="25"/>
      <c r="F29" s="25"/>
      <c r="G29" s="25"/>
      <c r="H29" s="24"/>
      <c r="I29" s="24"/>
      <c r="J29" s="24"/>
      <c r="K29" s="26"/>
      <c r="L29" s="27">
        <f>IF(M29&gt;8,(LARGE(E29:K29,1)+LARGE(E29:K29,2)+LARGE(E29:K29,3)+LARGE(E29:K29,4)+LARGE(E29:K29,5)+LARGE(E29:K29,6)+LARGE(E29:K29,7)+LARGE(E29:K29,8)),(SUM(E29:K29)))</f>
        <v>0</v>
      </c>
      <c r="M29" s="28">
        <f>COUNTA(E29:K29)</f>
        <v>0</v>
      </c>
      <c r="N29" s="28">
        <f>IF(M29&gt;0,L29,0)</f>
        <v>0</v>
      </c>
      <c r="O29" s="29"/>
      <c r="P29" s="39">
        <v>2113</v>
      </c>
      <c r="Q29" t="s" s="31">
        <v>62</v>
      </c>
      <c r="R29" s="32">
        <f>SUMIF(C4:C51,"2113",N4:N51)</f>
        <v>0</v>
      </c>
      <c r="S29" s="33"/>
      <c r="T29" s="34">
        <f>SUMIF(C4:C51,"2113",L4:L51)</f>
        <v>0</v>
      </c>
    </row>
    <row r="30" ht="28.3" customHeight="1">
      <c r="A30" t="s" s="23">
        <f>IF(M30&lt;1,"NO","SI")</f>
        <v>52</v>
      </c>
      <c r="B30" s="35"/>
      <c r="C30" s="24"/>
      <c r="D30" s="35"/>
      <c r="E30" s="25"/>
      <c r="F30" s="25"/>
      <c r="G30" s="25"/>
      <c r="H30" s="24"/>
      <c r="I30" s="24"/>
      <c r="J30" s="24"/>
      <c r="K30" s="26"/>
      <c r="L30" s="27">
        <f>IF(M30&gt;8,(LARGE(E30:K30,1)+LARGE(E30:K30,2)+LARGE(E30:K30,3)+LARGE(E30:K30,4)+LARGE(E30:K30,5)+LARGE(E30:K30,6)+LARGE(E30:K30,7)+LARGE(E30:K30,8)),(SUM(E30:K30)))</f>
        <v>0</v>
      </c>
      <c r="M30" s="28">
        <f>COUNTA(E30:K30)</f>
        <v>0</v>
      </c>
      <c r="N30" s="28">
        <f>IF(M30&gt;0,L30,0)</f>
        <v>0</v>
      </c>
      <c r="O30" s="29"/>
      <c r="P30" s="39"/>
      <c r="Q30" s="40"/>
      <c r="R30" s="41"/>
      <c r="S30" s="33"/>
      <c r="T30" s="42"/>
    </row>
    <row r="31" ht="28.3" customHeight="1">
      <c r="A31" t="s" s="23">
        <f>IF(M31&lt;1,"NO","SI")</f>
        <v>52</v>
      </c>
      <c r="B31" s="24"/>
      <c r="C31" s="24"/>
      <c r="D31" s="24"/>
      <c r="E31" s="25"/>
      <c r="F31" s="25"/>
      <c r="G31" s="25"/>
      <c r="H31" s="24"/>
      <c r="I31" s="24"/>
      <c r="J31" s="24"/>
      <c r="K31" s="26"/>
      <c r="L31" s="27">
        <f>IF(M31&gt;8,(LARGE(E31:K31,1)+LARGE(E31:K31,2)+LARGE(E31:K31,3)+LARGE(E31:K31,4)+LARGE(E31:K31,5)+LARGE(E31:K31,6)+LARGE(E31:K31,7)+LARGE(E31:K31,8)),(SUM(E31:K31)))</f>
        <v>0</v>
      </c>
      <c r="M31" s="28">
        <f>COUNTA(E31:K31)</f>
        <v>0</v>
      </c>
      <c r="N31" s="28">
        <f>IF(M31&gt;0,L31,0)</f>
        <v>0</v>
      </c>
      <c r="O31" s="29"/>
      <c r="P31" s="39"/>
      <c r="Q31" s="40"/>
      <c r="R31" s="41"/>
      <c r="S31" s="33"/>
      <c r="T31" s="42"/>
    </row>
    <row r="32" ht="28.3" customHeight="1">
      <c r="A32" t="s" s="23">
        <f>IF(M32&lt;1,"NO","SI")</f>
        <v>52</v>
      </c>
      <c r="B32" s="24"/>
      <c r="C32" s="24"/>
      <c r="D32" s="24"/>
      <c r="E32" s="25"/>
      <c r="F32" s="25"/>
      <c r="G32" s="25"/>
      <c r="H32" s="24"/>
      <c r="I32" s="24"/>
      <c r="J32" s="24"/>
      <c r="K32" s="26"/>
      <c r="L32" s="27">
        <f>IF(M32&gt;8,(LARGE(E32:K32,1)+LARGE(E32:K32,2)+LARGE(E32:K32,3)+LARGE(E32:K32,4)+LARGE(E32:K32,5)+LARGE(E32:K32,6)+LARGE(E32:K32,7)+LARGE(E32:K32,8)),(SUM(E32:K32)))</f>
        <v>0</v>
      </c>
      <c r="M32" s="28">
        <f>COUNTA(E32:K32)</f>
        <v>0</v>
      </c>
      <c r="N32" s="28">
        <f>IF(M32&gt;0,L32,0)</f>
        <v>0</v>
      </c>
      <c r="O32" s="29"/>
      <c r="P32" s="39"/>
      <c r="Q32" s="40"/>
      <c r="R32" s="41"/>
      <c r="S32" s="33"/>
      <c r="T32" s="42"/>
    </row>
    <row r="33" ht="28.3" customHeight="1">
      <c r="A33" t="s" s="23">
        <f>IF(M33&lt;1,"NO","SI")</f>
        <v>52</v>
      </c>
      <c r="B33" s="24"/>
      <c r="C33" s="24"/>
      <c r="D33" s="24"/>
      <c r="E33" s="25"/>
      <c r="F33" s="25"/>
      <c r="G33" s="25"/>
      <c r="H33" s="24"/>
      <c r="I33" s="24"/>
      <c r="J33" s="24"/>
      <c r="K33" s="26"/>
      <c r="L33" s="27">
        <f>IF(M33&gt;8,(LARGE(E33:K33,1)+LARGE(E33:K33,2)+LARGE(E33:K33,3)+LARGE(E33:K33,4)+LARGE(E33:K33,5)+LARGE(E33:K33,6)+LARGE(E33:K33,7)+LARGE(E33:K33,8)),(SUM(E33:K33)))</f>
        <v>0</v>
      </c>
      <c r="M33" s="28">
        <f>COUNTA(E33:K33)</f>
        <v>0</v>
      </c>
      <c r="N33" s="28">
        <f>IF(M33&gt;0,L33,0)</f>
        <v>0</v>
      </c>
      <c r="O33" s="29"/>
      <c r="P33" s="39"/>
      <c r="Q33" s="40"/>
      <c r="R33" s="41"/>
      <c r="S33" s="33"/>
      <c r="T33" s="42"/>
    </row>
    <row r="34" ht="28.3" customHeight="1">
      <c r="A34" t="s" s="23">
        <f>IF(M34&lt;1,"NO","SI")</f>
        <v>52</v>
      </c>
      <c r="B34" s="24"/>
      <c r="C34" s="24"/>
      <c r="D34" s="24"/>
      <c r="E34" s="25"/>
      <c r="F34" s="25"/>
      <c r="G34" s="25"/>
      <c r="H34" s="24"/>
      <c r="I34" s="24"/>
      <c r="J34" s="24"/>
      <c r="K34" s="26"/>
      <c r="L34" s="27">
        <f>IF(M34&gt;8,(LARGE(E34:K34,1)+LARGE(E34:K34,2)+LARGE(E34:K34,3)+LARGE(E34:K34,4)+LARGE(E34:K34,5)+LARGE(E34:K34,6)+LARGE(E34:K34,7)+LARGE(E34:K34,8)),(SUM(E34:K34)))</f>
        <v>0</v>
      </c>
      <c r="M34" s="28">
        <f>COUNTA(E34:K34)</f>
        <v>0</v>
      </c>
      <c r="N34" s="28">
        <f>IF(M34&gt;0,L34,0)</f>
        <v>0</v>
      </c>
      <c r="O34" s="29"/>
      <c r="P34" s="39"/>
      <c r="Q34" s="40"/>
      <c r="R34" s="41"/>
      <c r="S34" s="33"/>
      <c r="T34" s="42"/>
    </row>
    <row r="35" ht="28.3" customHeight="1">
      <c r="A35" t="s" s="23">
        <f>IF(M35&lt;1,"NO","SI")</f>
        <v>52</v>
      </c>
      <c r="B35" s="24"/>
      <c r="C35" s="24"/>
      <c r="D35" s="24"/>
      <c r="E35" s="25"/>
      <c r="F35" s="25"/>
      <c r="G35" s="25"/>
      <c r="H35" s="24"/>
      <c r="I35" s="24"/>
      <c r="J35" s="24"/>
      <c r="K35" s="26"/>
      <c r="L35" s="27">
        <f>IF(M35&gt;8,(LARGE(E35:K35,1)+LARGE(E35:K35,2)+LARGE(E35:K35,3)+LARGE(E35:K35,4)+LARGE(E35:K35,5)+LARGE(E35:K35,6)+LARGE(E35:K35,7)+LARGE(E35:K35,8)),(SUM(E35:K35)))</f>
        <v>0</v>
      </c>
      <c r="M35" s="28">
        <f>COUNTA(E35:K35)</f>
        <v>0</v>
      </c>
      <c r="N35" s="28">
        <f>IF(M35&gt;0,L35,0)</f>
        <v>0</v>
      </c>
      <c r="O35" s="29"/>
      <c r="P35" s="39"/>
      <c r="Q35" s="40"/>
      <c r="R35" s="41"/>
      <c r="S35" s="33"/>
      <c r="T35" s="42"/>
    </row>
    <row r="36" ht="28.3" customHeight="1">
      <c r="A36" t="s" s="23">
        <f>IF(M36&lt;1,"NO","SI")</f>
        <v>52</v>
      </c>
      <c r="B36" s="24"/>
      <c r="C36" s="24"/>
      <c r="D36" s="24"/>
      <c r="E36" s="25"/>
      <c r="F36" s="25"/>
      <c r="G36" s="25"/>
      <c r="H36" s="24"/>
      <c r="I36" s="24"/>
      <c r="J36" s="24"/>
      <c r="K36" s="26"/>
      <c r="L36" s="27">
        <f>IF(M36&gt;8,(LARGE(E36:K36,1)+LARGE(E36:K36,2)+LARGE(E36:K36,3)+LARGE(E36:K36,4)+LARGE(E36:K36,5)+LARGE(E36:K36,6)+LARGE(E36:K36,7)+LARGE(E36:K36,8)),(SUM(E36:K36)))</f>
        <v>0</v>
      </c>
      <c r="M36" s="28">
        <f>COUNTA(E36:K36)</f>
        <v>0</v>
      </c>
      <c r="N36" s="28">
        <f>IF(M36&gt;0,L36,0)</f>
        <v>0</v>
      </c>
      <c r="O36" s="29"/>
      <c r="P36" s="39"/>
      <c r="Q36" s="40"/>
      <c r="R36" s="41"/>
      <c r="S36" s="33"/>
      <c r="T36" s="42"/>
    </row>
    <row r="37" ht="28.3" customHeight="1">
      <c r="A37" t="s" s="23">
        <f>IF(M37&lt;1,"NO","SI")</f>
        <v>52</v>
      </c>
      <c r="B37" s="24"/>
      <c r="C37" s="24"/>
      <c r="D37" s="24"/>
      <c r="E37" s="25"/>
      <c r="F37" s="25"/>
      <c r="G37" s="25"/>
      <c r="H37" s="24"/>
      <c r="I37" s="24"/>
      <c r="J37" s="24"/>
      <c r="K37" s="26"/>
      <c r="L37" s="27">
        <f>IF(M37&gt;8,(LARGE(E37:K37,1)+LARGE(E37:K37,2)+LARGE(E37:K37,3)+LARGE(E37:K37,4)+LARGE(E37:K37,5)+LARGE(E37:K37,6)+LARGE(E37:K37,7)+LARGE(E37:K37,8)),(SUM(E37:K37)))</f>
        <v>0</v>
      </c>
      <c r="M37" s="28">
        <f>COUNTA(E37:K37)</f>
        <v>0</v>
      </c>
      <c r="N37" s="28">
        <f>IF(M37&gt;0,L37,0)</f>
        <v>0</v>
      </c>
      <c r="O37" s="29"/>
      <c r="P37" s="39"/>
      <c r="Q37" s="40"/>
      <c r="R37" s="41"/>
      <c r="S37" s="33"/>
      <c r="T37" s="42"/>
    </row>
    <row r="38" ht="28.3" customHeight="1">
      <c r="A38" t="s" s="23">
        <f>IF(M38&lt;1,"NO","SI")</f>
        <v>52</v>
      </c>
      <c r="B38" s="24"/>
      <c r="C38" s="24"/>
      <c r="D38" s="24"/>
      <c r="E38" s="25"/>
      <c r="F38" s="25"/>
      <c r="G38" s="25"/>
      <c r="H38" s="24"/>
      <c r="I38" s="24"/>
      <c r="J38" s="24"/>
      <c r="K38" s="26"/>
      <c r="L38" s="27">
        <f>IF(M38&gt;8,(LARGE(E38:K38,1)+LARGE(E38:K38,2)+LARGE(E38:K38,3)+LARGE(E38:K38,4)+LARGE(E38:K38,5)+LARGE(E38:K38,6)+LARGE(E38:K38,7)+LARGE(E38:K38,8)),(SUM(E38:K38)))</f>
        <v>0</v>
      </c>
      <c r="M38" s="28">
        <f>COUNTA(E38:K38)</f>
        <v>0</v>
      </c>
      <c r="N38" s="28">
        <f>IF(M38&gt;0,L38,0)</f>
        <v>0</v>
      </c>
      <c r="O38" s="29"/>
      <c r="P38" s="39"/>
      <c r="Q38" s="40"/>
      <c r="R38" s="41"/>
      <c r="S38" s="33"/>
      <c r="T38" s="42"/>
    </row>
    <row r="39" ht="28.3" customHeight="1">
      <c r="A39" t="s" s="23">
        <f>IF(M39&lt;1,"NO","SI")</f>
        <v>52</v>
      </c>
      <c r="B39" s="24"/>
      <c r="C39" s="24"/>
      <c r="D39" s="24"/>
      <c r="E39" s="25"/>
      <c r="F39" s="25"/>
      <c r="G39" s="25"/>
      <c r="H39" s="24"/>
      <c r="I39" s="24"/>
      <c r="J39" s="24"/>
      <c r="K39" s="26"/>
      <c r="L39" s="27">
        <f>IF(M39&gt;8,(LARGE(E39:K39,1)+LARGE(E39:K39,2)+LARGE(E39:K39,3)+LARGE(E39:K39,4)+LARGE(E39:K39,5)+LARGE(E39:K39,6)+LARGE(E39:K39,7)+LARGE(E39:K39,8)),(SUM(E39:K39)))</f>
        <v>0</v>
      </c>
      <c r="M39" s="28">
        <f>COUNTA(E39:K39)</f>
        <v>0</v>
      </c>
      <c r="N39" s="28">
        <f>IF(M39&gt;0,L39,0)</f>
        <v>0</v>
      </c>
      <c r="O39" s="29"/>
      <c r="P39" s="39"/>
      <c r="Q39" s="40"/>
      <c r="R39" s="41"/>
      <c r="S39" s="33"/>
      <c r="T39" s="42"/>
    </row>
    <row r="40" ht="28.3" customHeight="1">
      <c r="A40" t="s" s="23">
        <f>IF(M40&lt;1,"NO","SI")</f>
        <v>52</v>
      </c>
      <c r="B40" s="24"/>
      <c r="C40" s="24"/>
      <c r="D40" s="24"/>
      <c r="E40" s="25"/>
      <c r="F40" s="25"/>
      <c r="G40" s="25"/>
      <c r="H40" s="24"/>
      <c r="I40" s="24"/>
      <c r="J40" s="24"/>
      <c r="K40" s="26"/>
      <c r="L40" s="27">
        <f>IF(M40&gt;8,(LARGE(E40:K40,1)+LARGE(E40:K40,2)+LARGE(E40:K40,3)+LARGE(E40:K40,4)+LARGE(E40:K40,5)+LARGE(E40:K40,6)+LARGE(E40:K40,7)+LARGE(E40:K40,8)),(SUM(E40:K40)))</f>
        <v>0</v>
      </c>
      <c r="M40" s="28">
        <f>COUNTA(E40:K40)</f>
        <v>0</v>
      </c>
      <c r="N40" s="28">
        <f>IF(M40&gt;0,L40,0)</f>
        <v>0</v>
      </c>
      <c r="O40" s="29"/>
      <c r="P40" s="39"/>
      <c r="Q40" s="40"/>
      <c r="R40" s="41"/>
      <c r="S40" s="33"/>
      <c r="T40" s="42"/>
    </row>
    <row r="41" ht="28.3" customHeight="1">
      <c r="A41" t="s" s="23">
        <f>IF(M41&lt;1,"NO","SI")</f>
        <v>52</v>
      </c>
      <c r="B41" s="24"/>
      <c r="C41" s="24"/>
      <c r="D41" s="24"/>
      <c r="E41" s="25"/>
      <c r="F41" s="25"/>
      <c r="G41" s="25"/>
      <c r="H41" s="24"/>
      <c r="I41" s="24"/>
      <c r="J41" s="24"/>
      <c r="K41" s="26"/>
      <c r="L41" s="27">
        <f>IF(M41&gt;8,(LARGE(E41:K41,1)+LARGE(E41:K41,2)+LARGE(E41:K41,3)+LARGE(E41:K41,4)+LARGE(E41:K41,5)+LARGE(E41:K41,6)+LARGE(E41:K41,7)+LARGE(E41:K41,8)),(SUM(E41:K41)))</f>
        <v>0</v>
      </c>
      <c r="M41" s="28">
        <f>COUNTA(E41:K41)</f>
        <v>0</v>
      </c>
      <c r="N41" s="28">
        <f>IF(M41&gt;0,L41,0)</f>
        <v>0</v>
      </c>
      <c r="O41" s="43"/>
      <c r="P41" s="44"/>
      <c r="Q41" s="82"/>
      <c r="R41" s="83">
        <f>SUM(R3:R40)</f>
        <v>2523</v>
      </c>
      <c r="S41" s="84"/>
      <c r="T41" s="47">
        <f>SUM(T3:T40)</f>
        <v>2523</v>
      </c>
    </row>
    <row r="42" ht="28.3" customHeight="1">
      <c r="A42" t="s" s="23">
        <f>IF(M42&lt;1,"NO","SI")</f>
        <v>52</v>
      </c>
      <c r="B42" s="24"/>
      <c r="C42" s="24"/>
      <c r="D42" s="24"/>
      <c r="E42" s="25"/>
      <c r="F42" s="25"/>
      <c r="G42" s="25"/>
      <c r="H42" s="24"/>
      <c r="I42" s="24"/>
      <c r="J42" s="24"/>
      <c r="K42" s="26"/>
      <c r="L42" s="27">
        <f>IF(M42&gt;8,(LARGE(E42:K42,1)+LARGE(E42:K42,2)+LARGE(E42:K42,3)+LARGE(E42:K42,4)+LARGE(E42:K42,5)+LARGE(E42:K42,6)+LARGE(E42:K42,7)+LARGE(E42:K42,8)),(SUM(E42:K42)))</f>
        <v>0</v>
      </c>
      <c r="M42" s="28">
        <f>COUNTA(E42:K42)</f>
        <v>0</v>
      </c>
      <c r="N42" s="28">
        <f>IF(M42&gt;0,L42,0)</f>
        <v>0</v>
      </c>
      <c r="O42" s="43"/>
      <c r="P42" s="10"/>
      <c r="Q42" s="10"/>
      <c r="R42" s="85"/>
      <c r="S42" s="10"/>
      <c r="T42" s="44"/>
    </row>
    <row r="43" ht="28.3" customHeight="1">
      <c r="A43" t="s" s="23">
        <f>IF(M43&lt;1,"NO","SI")</f>
        <v>52</v>
      </c>
      <c r="B43" s="24"/>
      <c r="C43" s="24"/>
      <c r="D43" s="24"/>
      <c r="E43" s="25"/>
      <c r="F43" s="25"/>
      <c r="G43" s="25"/>
      <c r="H43" s="24"/>
      <c r="I43" s="24"/>
      <c r="J43" s="24"/>
      <c r="K43" s="26"/>
      <c r="L43" s="27">
        <f>IF(M43&gt;8,(LARGE(E43:K43,1)+LARGE(E43:K43,2)+LARGE(E43:K43,3)+LARGE(E43:K43,4)+LARGE(E43:K43,5)+LARGE(E43:K43,6)+LARGE(E43:K43,7)+LARGE(E43:K43,8)),(SUM(E43:K43)))</f>
        <v>0</v>
      </c>
      <c r="M43" s="28">
        <f>COUNTA(E43:K43)</f>
        <v>0</v>
      </c>
      <c r="N43" s="28">
        <f>IF(M43&gt;0,L43,0)</f>
        <v>0</v>
      </c>
      <c r="O43" s="43"/>
      <c r="P43" s="10"/>
      <c r="Q43" s="10"/>
      <c r="R43" s="10"/>
      <c r="S43" s="10"/>
      <c r="T43" s="10"/>
    </row>
    <row r="44" ht="28.3" customHeight="1">
      <c r="A44" t="s" s="23">
        <f>IF(M44&lt;1,"NO","SI")</f>
        <v>52</v>
      </c>
      <c r="B44" s="24"/>
      <c r="C44" s="24"/>
      <c r="D44" s="24"/>
      <c r="E44" s="25"/>
      <c r="F44" s="25"/>
      <c r="G44" s="25"/>
      <c r="H44" s="24"/>
      <c r="I44" s="24"/>
      <c r="J44" s="24"/>
      <c r="K44" s="26"/>
      <c r="L44" s="27">
        <f>IF(M44&gt;8,(LARGE(E44:K44,1)+LARGE(E44:K44,2)+LARGE(E44:K44,3)+LARGE(E44:K44,4)+LARGE(E44:K44,5)+LARGE(E44:K44,6)+LARGE(E44:K44,7)+LARGE(E44:K44,8)),(SUM(E44:K44)))</f>
        <v>0</v>
      </c>
      <c r="M44" s="28">
        <f>COUNTA(E44:K44)</f>
        <v>0</v>
      </c>
      <c r="N44" s="28">
        <f>IF(M44&gt;0,L44,0)</f>
        <v>0</v>
      </c>
      <c r="O44" s="43"/>
      <c r="P44" s="10"/>
      <c r="Q44" s="10"/>
      <c r="R44" s="10"/>
      <c r="S44" s="10"/>
      <c r="T44" s="10"/>
    </row>
    <row r="45" ht="28.3" customHeight="1">
      <c r="A45" t="s" s="23">
        <f>IF(M45&lt;1,"NO","SI")</f>
        <v>52</v>
      </c>
      <c r="B45" s="24"/>
      <c r="C45" s="24"/>
      <c r="D45" s="24"/>
      <c r="E45" s="25"/>
      <c r="F45" s="25"/>
      <c r="G45" s="25"/>
      <c r="H45" s="24"/>
      <c r="I45" s="24"/>
      <c r="J45" s="24"/>
      <c r="K45" s="26"/>
      <c r="L45" s="27">
        <f>IF(M45&gt;8,(LARGE(E45:K45,1)+LARGE(E45:K45,2)+LARGE(E45:K45,3)+LARGE(E45:K45,4)+LARGE(E45:K45,5)+LARGE(E45:K45,6)+LARGE(E45:K45,7)+LARGE(E45:K45,8)),(SUM(E45:K45)))</f>
        <v>0</v>
      </c>
      <c r="M45" s="28">
        <f>COUNTA(E45:K45)</f>
        <v>0</v>
      </c>
      <c r="N45" s="28">
        <f>IF(M45&gt;0,L45,0)</f>
        <v>0</v>
      </c>
      <c r="O45" s="43"/>
      <c r="P45" s="10"/>
      <c r="Q45" s="10"/>
      <c r="R45" s="10"/>
      <c r="S45" s="10"/>
      <c r="T45" s="10"/>
    </row>
    <row r="46" ht="28.3" customHeight="1">
      <c r="A46" t="s" s="23">
        <f>IF(M46&lt;1,"NO","SI")</f>
        <v>52</v>
      </c>
      <c r="B46" s="24"/>
      <c r="C46" s="24"/>
      <c r="D46" s="24"/>
      <c r="E46" s="25"/>
      <c r="F46" s="25"/>
      <c r="G46" s="25"/>
      <c r="H46" s="24"/>
      <c r="I46" s="24"/>
      <c r="J46" s="24"/>
      <c r="K46" s="26"/>
      <c r="L46" s="27">
        <f>IF(M46&gt;8,(LARGE(E46:K46,1)+LARGE(E46:K46,2)+LARGE(E46:K46,3)+LARGE(E46:K46,4)+LARGE(E46:K46,5)+LARGE(E46:K46,6)+LARGE(E46:K46,7)+LARGE(E46:K46,8)),(SUM(E46:K46)))</f>
        <v>0</v>
      </c>
      <c r="M46" s="28">
        <f>COUNTA(E46:K46)</f>
        <v>0</v>
      </c>
      <c r="N46" s="28">
        <f>IF(M46&gt;0,L46,0)</f>
        <v>0</v>
      </c>
      <c r="O46" s="43"/>
      <c r="P46" s="10"/>
      <c r="Q46" s="10"/>
      <c r="R46" s="10"/>
      <c r="S46" s="10"/>
      <c r="T46" s="10"/>
    </row>
    <row r="47" ht="28.3" customHeight="1">
      <c r="A47" t="s" s="23">
        <f>IF(M47&lt;1,"NO","SI")</f>
        <v>52</v>
      </c>
      <c r="B47" s="24"/>
      <c r="C47" s="24"/>
      <c r="D47" s="24"/>
      <c r="E47" s="25"/>
      <c r="F47" s="25"/>
      <c r="G47" s="25"/>
      <c r="H47" s="24"/>
      <c r="I47" s="24"/>
      <c r="J47" s="24"/>
      <c r="K47" s="26"/>
      <c r="L47" s="27">
        <f>IF(M47&gt;8,(LARGE(E47:K47,1)+LARGE(E47:K47,2)+LARGE(E47:K47,3)+LARGE(E47:K47,4)+LARGE(E47:K47,5)+LARGE(E47:K47,6)+LARGE(E47:K47,7)+LARGE(E47:K47,8)),(SUM(E47:K47)))</f>
        <v>0</v>
      </c>
      <c r="M47" s="28">
        <f>COUNTA(E47:K47)</f>
        <v>0</v>
      </c>
      <c r="N47" s="28">
        <f>IF(M47&gt;0,L47,0)</f>
        <v>0</v>
      </c>
      <c r="O47" s="43"/>
      <c r="P47" s="10"/>
      <c r="Q47" s="10"/>
      <c r="R47" s="10"/>
      <c r="S47" s="10"/>
      <c r="T47" s="10"/>
    </row>
    <row r="48" ht="28.3" customHeight="1">
      <c r="A48" t="s" s="23">
        <f>IF(M48&lt;1,"NO","SI")</f>
        <v>52</v>
      </c>
      <c r="B48" s="24"/>
      <c r="C48" s="24"/>
      <c r="D48" s="24"/>
      <c r="E48" s="25"/>
      <c r="F48" s="25"/>
      <c r="G48" s="25"/>
      <c r="H48" s="24"/>
      <c r="I48" s="24"/>
      <c r="J48" s="24"/>
      <c r="K48" s="26"/>
      <c r="L48" s="27">
        <f>IF(M48&gt;8,(LARGE(E48:K48,1)+LARGE(E48:K48,2)+LARGE(E48:K48,3)+LARGE(E48:K48,4)+LARGE(E48:K48,5)+LARGE(E48:K48,6)+LARGE(E48:K48,7)+LARGE(E48:K48,8)),(SUM(E48:K48)))</f>
        <v>0</v>
      </c>
      <c r="M48" s="28">
        <f>COUNTA(E48:K48)</f>
        <v>0</v>
      </c>
      <c r="N48" s="28">
        <f>IF(M48&gt;0,L48,0)</f>
        <v>0</v>
      </c>
      <c r="O48" s="43"/>
      <c r="P48" s="10"/>
      <c r="Q48" s="10"/>
      <c r="R48" s="10"/>
      <c r="S48" s="10"/>
      <c r="T48" s="10"/>
    </row>
    <row r="49" ht="28.3" customHeight="1">
      <c r="A49" t="s" s="23">
        <f>IF(M49&lt;1,"NO","SI")</f>
        <v>52</v>
      </c>
      <c r="B49" s="24"/>
      <c r="C49" s="24"/>
      <c r="D49" s="24"/>
      <c r="E49" s="25"/>
      <c r="F49" s="25"/>
      <c r="G49" s="25"/>
      <c r="H49" s="24"/>
      <c r="I49" s="24"/>
      <c r="J49" s="24"/>
      <c r="K49" s="26"/>
      <c r="L49" s="27">
        <f>IF(M49&gt;8,(LARGE(E49:K49,1)+LARGE(E49:K49,2)+LARGE(E49:K49,3)+LARGE(E49:K49,4)+LARGE(E49:K49,5)+LARGE(E49:K49,6)+LARGE(E49:K49,7)+LARGE(E49:K49,8)),(SUM(E49:K49)))</f>
        <v>0</v>
      </c>
      <c r="M49" s="28">
        <f>COUNTA(E49:K49)</f>
        <v>0</v>
      </c>
      <c r="N49" s="28">
        <f>IF(M49&gt;0,L49,0)</f>
        <v>0</v>
      </c>
      <c r="O49" s="43"/>
      <c r="P49" s="10"/>
      <c r="Q49" s="10"/>
      <c r="R49" s="10"/>
      <c r="S49" s="10"/>
      <c r="T49" s="10"/>
    </row>
    <row r="50" ht="28.3" customHeight="1">
      <c r="A50" t="s" s="23">
        <f>IF(M50&lt;1,"NO","SI")</f>
        <v>52</v>
      </c>
      <c r="B50" s="24"/>
      <c r="C50" s="24"/>
      <c r="D50" s="24"/>
      <c r="E50" s="25"/>
      <c r="F50" s="25"/>
      <c r="G50" s="25"/>
      <c r="H50" s="24"/>
      <c r="I50" s="24"/>
      <c r="J50" s="24"/>
      <c r="K50" s="26"/>
      <c r="L50" s="27">
        <f>IF(M50&gt;8,(LARGE(E50:K50,1)+LARGE(E50:K50,2)+LARGE(E50:K50,3)+LARGE(E50:K50,4)+LARGE(E50:K50,5)+LARGE(E50:K50,6)+LARGE(E50:K50,7)+LARGE(E50:K50,8)),(SUM(E50:K50)))</f>
        <v>0</v>
      </c>
      <c r="M50" s="28">
        <f>COUNTA(E50:K50)</f>
        <v>0</v>
      </c>
      <c r="N50" s="28">
        <f>IF(M50&gt;0,L50,0)</f>
        <v>0</v>
      </c>
      <c r="O50" s="43"/>
      <c r="P50" s="10"/>
      <c r="Q50" s="10"/>
      <c r="R50" s="10"/>
      <c r="S50" s="10"/>
      <c r="T50" s="10"/>
    </row>
    <row r="51" ht="28.3" customHeight="1">
      <c r="A51" t="s" s="23">
        <f>IF(M51&lt;1,"NO","SI")</f>
        <v>52</v>
      </c>
      <c r="B51" s="24"/>
      <c r="C51" s="24"/>
      <c r="D51" s="24"/>
      <c r="E51" s="25"/>
      <c r="F51" s="25"/>
      <c r="G51" s="25"/>
      <c r="H51" s="24"/>
      <c r="I51" s="24"/>
      <c r="J51" s="24"/>
      <c r="K51" s="26"/>
      <c r="L51" s="27">
        <f>IF(M51&gt;8,(LARGE(E51:K51,1)+LARGE(E51:K51,2)+LARGE(E51:K51,3)+LARGE(E51:K51,4)+LARGE(E51:K51,5)+LARGE(E51:K51,6)+LARGE(E51:K51,7)+LARGE(E51:K51,8)),(SUM(E51:K51)))</f>
        <v>0</v>
      </c>
      <c r="M51" s="28">
        <f>COUNTA(E51:K51)</f>
        <v>0</v>
      </c>
      <c r="N51" s="28">
        <f>IF(M51&gt;0,L51,0)</f>
        <v>0</v>
      </c>
      <c r="O51" s="43"/>
      <c r="P51" s="10"/>
      <c r="Q51" s="10"/>
      <c r="R51" s="10"/>
      <c r="S51" s="10"/>
      <c r="T51" s="10"/>
    </row>
    <row r="52" ht="28.3" customHeight="1">
      <c r="A52" t="s" s="23">
        <f>IF(M52&lt;1,"NO","SI")</f>
        <v>52</v>
      </c>
      <c r="B52" s="24"/>
      <c r="C52" s="24"/>
      <c r="D52" s="24"/>
      <c r="E52" s="25"/>
      <c r="F52" s="25"/>
      <c r="G52" s="25"/>
      <c r="H52" s="24"/>
      <c r="I52" s="24"/>
      <c r="J52" s="24"/>
      <c r="K52" s="26"/>
      <c r="L52" s="27">
        <f>IF(M52&gt;8,(LARGE(E52:K52,1)+LARGE(E52:K52,2)+LARGE(E52:K52,3)+LARGE(E52:K52,4)+LARGE(E52:K52,5)+LARGE(E52:K52,6)+LARGE(E52:K52,7)+LARGE(E52:K52,8)),(SUM(E52:K52)))</f>
        <v>0</v>
      </c>
      <c r="M52" s="28">
        <f>COUNTA(E52:K52)</f>
        <v>0</v>
      </c>
      <c r="N52" s="28">
        <f>IF(M52&gt;0,L52,0)</f>
        <v>0</v>
      </c>
      <c r="O52" s="43"/>
      <c r="P52" s="10"/>
      <c r="Q52" s="10"/>
      <c r="R52" s="10"/>
      <c r="S52" s="10"/>
      <c r="T52" s="10"/>
    </row>
    <row r="53" ht="28.3" customHeight="1">
      <c r="A53" t="s" s="23">
        <f>IF(M53&lt;1,"NO","SI")</f>
        <v>52</v>
      </c>
      <c r="B53" s="24"/>
      <c r="C53" s="24"/>
      <c r="D53" s="24"/>
      <c r="E53" s="25"/>
      <c r="F53" s="25"/>
      <c r="G53" s="25"/>
      <c r="H53" s="24"/>
      <c r="I53" s="24"/>
      <c r="J53" s="24"/>
      <c r="K53" s="26"/>
      <c r="L53" s="27">
        <f>IF(M53&gt;8,(LARGE(E53:K53,1)+LARGE(E53:K53,2)+LARGE(E53:K53,3)+LARGE(E53:K53,4)+LARGE(E53:K53,5)+LARGE(E53:K53,6)+LARGE(E53:K53,7)+LARGE(E53:K53,8)),(SUM(E53:K53)))</f>
        <v>0</v>
      </c>
      <c r="M53" s="28">
        <f>COUNTA(E53:K53)</f>
        <v>0</v>
      </c>
      <c r="N53" s="28">
        <f>IF(M53&gt;0,L53,0)</f>
        <v>0</v>
      </c>
      <c r="O53" s="43"/>
      <c r="P53" s="10"/>
      <c r="Q53" s="10"/>
      <c r="R53" s="10"/>
      <c r="S53" s="10"/>
      <c r="T53" s="10"/>
    </row>
    <row r="54" ht="28.3" customHeight="1">
      <c r="A54" t="s" s="23">
        <f>IF(M54&lt;1,"NO","SI")</f>
        <v>52</v>
      </c>
      <c r="B54" s="24"/>
      <c r="C54" s="24"/>
      <c r="D54" s="24"/>
      <c r="E54" s="25"/>
      <c r="F54" s="25"/>
      <c r="G54" s="25"/>
      <c r="H54" s="24"/>
      <c r="I54" s="24"/>
      <c r="J54" s="24"/>
      <c r="K54" s="26"/>
      <c r="L54" s="27">
        <f>IF(M54&gt;8,(LARGE(E54:K54,1)+LARGE(E54:K54,2)+LARGE(E54:K54,3)+LARGE(E54:K54,4)+LARGE(E54:K54,5)+LARGE(E54:K54,6)+LARGE(E54:K54,7)+LARGE(E54:K54,8)),(SUM(E54:K54)))</f>
        <v>0</v>
      </c>
      <c r="M54" s="28">
        <f>COUNTA(E54:K54)</f>
        <v>0</v>
      </c>
      <c r="N54" s="28">
        <f>IF(M54&gt;0,L54,0)</f>
        <v>0</v>
      </c>
      <c r="O54" s="43"/>
      <c r="P54" s="10"/>
      <c r="Q54" s="10"/>
      <c r="R54" s="10"/>
      <c r="S54" s="10"/>
      <c r="T54" s="10"/>
    </row>
    <row r="55" ht="28.3" customHeight="1">
      <c r="A55" t="s" s="23">
        <f>IF(M55&lt;1,"NO","SI")</f>
        <v>52</v>
      </c>
      <c r="B55" s="24"/>
      <c r="C55" s="24"/>
      <c r="D55" s="24"/>
      <c r="E55" s="25"/>
      <c r="F55" s="25"/>
      <c r="G55" s="25"/>
      <c r="H55" s="24"/>
      <c r="I55" s="24"/>
      <c r="J55" s="24"/>
      <c r="K55" s="26"/>
      <c r="L55" s="27">
        <f>IF(M55&gt;8,(LARGE(E55:K55,1)+LARGE(E55:K55,2)+LARGE(E55:K55,3)+LARGE(E55:K55,4)+LARGE(E55:K55,5)+LARGE(E55:K55,6)+LARGE(E55:K55,7)+LARGE(E55:K55,8)),(SUM(E55:K55)))</f>
        <v>0</v>
      </c>
      <c r="M55" s="28">
        <f>COUNTA(E55:K55)</f>
        <v>0</v>
      </c>
      <c r="N55" s="28">
        <f>IF(M55&gt;0,L55,0)</f>
        <v>0</v>
      </c>
      <c r="O55" s="43"/>
      <c r="P55" s="10"/>
      <c r="Q55" s="10"/>
      <c r="R55" s="10"/>
      <c r="S55" s="10"/>
      <c r="T55" s="10"/>
    </row>
    <row r="56" ht="28.3" customHeight="1">
      <c r="A56" t="s" s="23">
        <f>IF(M56&lt;1,"NO","SI")</f>
        <v>52</v>
      </c>
      <c r="B56" s="24"/>
      <c r="C56" s="24"/>
      <c r="D56" s="24"/>
      <c r="E56" s="25"/>
      <c r="F56" s="25"/>
      <c r="G56" s="25"/>
      <c r="H56" s="24"/>
      <c r="I56" s="24"/>
      <c r="J56" s="24"/>
      <c r="K56" s="26"/>
      <c r="L56" s="27">
        <f>IF(M56&gt;8,(LARGE(E56:K56,1)+LARGE(E56:K56,2)+LARGE(E56:K56,3)+LARGE(E56:K56,4)+LARGE(E56:K56,5)+LARGE(E56:K56,6)+LARGE(E56:K56,7)+LARGE(E56:K56,8)),(SUM(E56:K56)))</f>
        <v>0</v>
      </c>
      <c r="M56" s="28">
        <f>COUNTA(E56:K56)</f>
        <v>0</v>
      </c>
      <c r="N56" s="28">
        <f>IF(M56&gt;0,L56,0)</f>
        <v>0</v>
      </c>
      <c r="O56" s="43"/>
      <c r="P56" s="10"/>
      <c r="Q56" s="10"/>
      <c r="R56" s="10"/>
      <c r="S56" s="10"/>
      <c r="T56" s="10"/>
    </row>
    <row r="57" ht="28.3" customHeight="1">
      <c r="A57" t="s" s="23">
        <f>IF(M57&lt;1,"NO","SI")</f>
        <v>52</v>
      </c>
      <c r="B57" s="24"/>
      <c r="C57" s="24"/>
      <c r="D57" s="24"/>
      <c r="E57" s="25"/>
      <c r="F57" s="25"/>
      <c r="G57" s="25"/>
      <c r="H57" s="24"/>
      <c r="I57" s="24"/>
      <c r="J57" s="24"/>
      <c r="K57" s="26"/>
      <c r="L57" s="27">
        <f>IF(M57&gt;8,(LARGE(E57:K57,1)+LARGE(E57:K57,2)+LARGE(E57:K57,3)+LARGE(E57:K57,4)+LARGE(E57:K57,5)+LARGE(E57:K57,6)+LARGE(E57:K57,7)+LARGE(E57:K57,8)),(SUM(E57:K57)))</f>
        <v>0</v>
      </c>
      <c r="M57" s="28">
        <f>COUNTA(E57:K57)</f>
        <v>0</v>
      </c>
      <c r="N57" s="28">
        <f>IF(M57&gt;0,L57,0)</f>
        <v>0</v>
      </c>
      <c r="O57" s="43"/>
      <c r="P57" s="10"/>
      <c r="Q57" s="10"/>
      <c r="R57" s="10"/>
      <c r="S57" s="10"/>
      <c r="T57" s="10"/>
    </row>
    <row r="58" ht="28.3" customHeight="1">
      <c r="A58" t="s" s="23">
        <f>IF(M58&lt;1,"NO","SI")</f>
        <v>52</v>
      </c>
      <c r="B58" s="24"/>
      <c r="C58" s="24"/>
      <c r="D58" s="24"/>
      <c r="E58" s="25"/>
      <c r="F58" s="25"/>
      <c r="G58" s="25"/>
      <c r="H58" s="24"/>
      <c r="I58" s="24"/>
      <c r="J58" s="24"/>
      <c r="K58" s="26"/>
      <c r="L58" s="27">
        <f>IF(M58&gt;8,(LARGE(E58:K58,1)+LARGE(E58:K58,2)+LARGE(E58:K58,3)+LARGE(E58:K58,4)+LARGE(E58:K58,5)+LARGE(E58:K58,6)+LARGE(E58:K58,7)+LARGE(E58:K58,8)),(SUM(E58:K58)))</f>
        <v>0</v>
      </c>
      <c r="M58" s="28">
        <f>COUNTA(E58:K58)</f>
        <v>0</v>
      </c>
      <c r="N58" s="28">
        <f>IF(M58&gt;0,L58,0)</f>
        <v>0</v>
      </c>
      <c r="O58" s="43"/>
      <c r="P58" s="10"/>
      <c r="Q58" s="10"/>
      <c r="R58" s="10"/>
      <c r="S58" s="10"/>
      <c r="T58" s="10"/>
    </row>
    <row r="59" ht="28.3" customHeight="1">
      <c r="A59" t="s" s="23">
        <f>IF(M59&lt;1,"NO","SI")</f>
        <v>52</v>
      </c>
      <c r="B59" s="24"/>
      <c r="C59" s="24"/>
      <c r="D59" s="24"/>
      <c r="E59" s="25"/>
      <c r="F59" s="25"/>
      <c r="G59" s="25"/>
      <c r="H59" s="24"/>
      <c r="I59" s="24"/>
      <c r="J59" s="24"/>
      <c r="K59" s="26"/>
      <c r="L59" s="27">
        <f>IF(M59&gt;8,(LARGE(E59:K59,1)+LARGE(E59:K59,2)+LARGE(E59:K59,3)+LARGE(E59:K59,4)+LARGE(E59:K59,5)+LARGE(E59:K59,6)+LARGE(E59:K59,7)+LARGE(E59:K59,8)),(SUM(E59:K59)))</f>
        <v>0</v>
      </c>
      <c r="M59" s="28">
        <f>COUNTA(E59:K59)</f>
        <v>0</v>
      </c>
      <c r="N59" s="28">
        <f>IF(M59&gt;0,L59,0)</f>
        <v>0</v>
      </c>
      <c r="O59" s="43"/>
      <c r="P59" s="10"/>
      <c r="Q59" s="10"/>
      <c r="R59" s="10"/>
      <c r="S59" s="10"/>
      <c r="T59" s="10"/>
    </row>
    <row r="60" ht="28.3" customHeight="1">
      <c r="A60" t="s" s="23">
        <f>IF(M60&lt;1,"NO","SI")</f>
        <v>52</v>
      </c>
      <c r="B60" s="24"/>
      <c r="C60" s="24"/>
      <c r="D60" s="24"/>
      <c r="E60" s="25"/>
      <c r="F60" s="25"/>
      <c r="G60" s="25"/>
      <c r="H60" s="24"/>
      <c r="I60" s="24"/>
      <c r="J60" s="24"/>
      <c r="K60" s="26"/>
      <c r="L60" s="27">
        <f>IF(M60&gt;8,(LARGE(E60:K60,1)+LARGE(E60:K60,2)+LARGE(E60:K60,3)+LARGE(E60:K60,4)+LARGE(E60:K60,5)+LARGE(E60:K60,6)+LARGE(E60:K60,7)+LARGE(E60:K60,8)),(SUM(E60:K60)))</f>
        <v>0</v>
      </c>
      <c r="M60" s="28">
        <f>COUNTA(E60:K60)</f>
        <v>0</v>
      </c>
      <c r="N60" s="28">
        <f>IF(M60&gt;0,L60,0)</f>
        <v>0</v>
      </c>
      <c r="O60" s="43"/>
      <c r="P60" s="10"/>
      <c r="Q60" s="10"/>
      <c r="R60" s="10"/>
      <c r="S60" s="10"/>
      <c r="T60" s="10"/>
    </row>
    <row r="61" ht="27.8" customHeight="1">
      <c r="A61" s="49">
        <f>COUNTIF(A3:A60,"SI")</f>
        <v>22</v>
      </c>
      <c r="B61" s="49">
        <f>COUNTA(B3:B60)</f>
        <v>22</v>
      </c>
      <c r="C61" s="49"/>
      <c r="D61" s="49"/>
      <c r="E61" s="50"/>
      <c r="F61" s="50"/>
      <c r="G61" s="50"/>
      <c r="H61" s="49"/>
      <c r="I61" s="49"/>
      <c r="J61" s="49"/>
      <c r="K61" s="51"/>
      <c r="L61" s="105">
        <f>SUM(L3:L60)</f>
        <v>2523</v>
      </c>
      <c r="M61" s="53"/>
      <c r="N61" s="106">
        <f>SUM(N3:N60)</f>
        <v>2523</v>
      </c>
      <c r="O61" s="43"/>
      <c r="P61" s="10"/>
      <c r="Q61" s="10"/>
      <c r="R61" s="10"/>
      <c r="S61" s="10"/>
      <c r="T61" s="10"/>
    </row>
    <row r="62" ht="27.3" customHeight="1">
      <c r="A62" s="107"/>
      <c r="B62" s="107"/>
      <c r="C62" s="107"/>
      <c r="D62" s="107"/>
      <c r="E62" s="108"/>
      <c r="F62" s="108"/>
      <c r="G62" s="108"/>
      <c r="H62" s="107"/>
      <c r="I62" s="107"/>
      <c r="J62" s="107"/>
      <c r="K62" s="107"/>
      <c r="L62" s="109"/>
      <c r="M62" s="10"/>
      <c r="N62" s="85"/>
      <c r="O62" s="10"/>
      <c r="P62" s="10"/>
      <c r="Q62" s="10"/>
      <c r="R62" s="10"/>
      <c r="S62" s="10"/>
      <c r="T62" s="10"/>
    </row>
    <row r="63" ht="27.3" customHeight="1">
      <c r="A63" s="107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</row>
    <row r="64" ht="27.3" customHeight="1">
      <c r="A64" s="107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</row>
    <row r="65" ht="27.3" customHeight="1">
      <c r="A65" s="107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</row>
  </sheetData>
  <mergeCells count="1">
    <mergeCell ref="A1:G1"/>
  </mergeCells>
  <pageMargins left="1" right="1" top="1" bottom="1" header="0.25" footer="0.25"/>
  <pageSetup firstPageNumber="1" fitToHeight="1" fitToWidth="1" scale="100" useFirstPageNumber="0" orientation="portrait" pageOrder="downThenOver"/>
  <headerFooter>
    <oddHeader>&amp;L&amp;"Times New Roman,Regular"&amp;12&amp;K000000ES F</oddHeader>
    <oddFooter>&amp;L&amp;"Helvetica,Regular"&amp;12&amp;K000000&amp;P</oddFooter>
  </headerFooter>
</worksheet>
</file>

<file path=xl/worksheets/sheet1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L19"/>
  <sheetViews>
    <sheetView workbookViewId="0" showGridLines="0" defaultGridColor="1"/>
  </sheetViews>
  <sheetFormatPr defaultColWidth="16.3333" defaultRowHeight="18" customHeight="1" outlineLevelRow="0" outlineLevelCol="0"/>
  <cols>
    <col min="1" max="1" width="4.78125" style="110" customWidth="1"/>
    <col min="2" max="2" width="25.3047" style="110" customWidth="1"/>
    <col min="3" max="3" width="5.22656" style="110" customWidth="1"/>
    <col min="4" max="4" width="25.7969" style="110" customWidth="1"/>
    <col min="5" max="5" width="11.3047" style="110" customWidth="1"/>
    <col min="6" max="6" width="11.5703" style="110" customWidth="1"/>
    <col min="7" max="7" width="11.4844" style="110" customWidth="1"/>
    <col min="8" max="8" width="11.8203" style="110" customWidth="1"/>
    <col min="9" max="9" width="11.3828" style="110" customWidth="1"/>
    <col min="10" max="10" width="11.5703" style="110" customWidth="1"/>
    <col min="11" max="11" width="11.4219" style="110" customWidth="1"/>
    <col min="12" max="12" width="6.57812" style="110" customWidth="1"/>
    <col min="13" max="256" width="16.3516" style="110" customWidth="1"/>
  </cols>
  <sheetData>
    <row r="1" ht="20.35" customHeight="1">
      <c r="A1" t="s" s="56">
        <v>172</v>
      </c>
      <c r="B1" s="57"/>
      <c r="C1" s="57"/>
      <c r="D1" s="57"/>
      <c r="E1" s="57"/>
      <c r="F1" s="57"/>
      <c r="G1" s="94"/>
      <c r="H1" s="94"/>
      <c r="I1" s="94"/>
      <c r="J1" s="94"/>
      <c r="K1" s="94"/>
      <c r="L1" s="95"/>
    </row>
    <row r="2" ht="32.35" customHeight="1">
      <c r="A2" s="61"/>
      <c r="B2" t="s" s="56">
        <v>1</v>
      </c>
      <c r="C2" t="s" s="56">
        <v>108</v>
      </c>
      <c r="D2" t="s" s="56">
        <v>3</v>
      </c>
      <c r="E2" t="s" s="56">
        <v>4</v>
      </c>
      <c r="F2" t="s" s="56">
        <v>5</v>
      </c>
      <c r="G2" t="s" s="56">
        <v>6</v>
      </c>
      <c r="H2" t="s" s="56">
        <v>7</v>
      </c>
      <c r="I2" t="s" s="56">
        <v>8</v>
      </c>
      <c r="J2" t="s" s="56">
        <v>9</v>
      </c>
      <c r="K2" t="s" s="56">
        <v>10</v>
      </c>
      <c r="L2" t="s" s="68">
        <v>11</v>
      </c>
    </row>
    <row r="3" ht="20.35" customHeight="1">
      <c r="A3" s="62"/>
      <c r="B3" s="62"/>
      <c r="C3" s="57"/>
      <c r="D3" s="62"/>
      <c r="E3" s="57"/>
      <c r="F3" s="57"/>
      <c r="G3" s="57"/>
      <c r="H3" s="57"/>
      <c r="I3" s="57"/>
      <c r="J3" s="57"/>
      <c r="K3" s="57"/>
      <c r="L3" s="63"/>
    </row>
    <row r="4" ht="20.35" customHeight="1">
      <c r="A4" s="62"/>
      <c r="B4" s="62"/>
      <c r="C4" s="57"/>
      <c r="D4" s="62"/>
      <c r="E4" s="57"/>
      <c r="F4" s="57"/>
      <c r="G4" s="57"/>
      <c r="H4" s="57"/>
      <c r="I4" s="57"/>
      <c r="J4" s="57"/>
      <c r="K4" s="57"/>
      <c r="L4" s="63"/>
    </row>
    <row r="5" ht="20.35" customHeight="1">
      <c r="A5" s="62"/>
      <c r="B5" s="62"/>
      <c r="C5" s="62"/>
      <c r="D5" s="62"/>
      <c r="E5" s="62"/>
      <c r="F5" s="57"/>
      <c r="G5" s="57"/>
      <c r="H5" s="57"/>
      <c r="I5" s="57"/>
      <c r="J5" s="57"/>
      <c r="K5" s="57"/>
      <c r="L5" s="63"/>
    </row>
    <row r="6" ht="20.35" customHeight="1">
      <c r="A6" s="62"/>
      <c r="B6" s="62"/>
      <c r="C6" s="57"/>
      <c r="D6" s="62"/>
      <c r="E6" s="57"/>
      <c r="F6" s="57"/>
      <c r="G6" s="57"/>
      <c r="H6" s="57"/>
      <c r="I6" s="57"/>
      <c r="J6" s="57"/>
      <c r="K6" s="57"/>
      <c r="L6" s="63"/>
    </row>
    <row r="7" ht="20.35" customHeight="1">
      <c r="A7" s="62"/>
      <c r="B7" s="62"/>
      <c r="C7" s="57"/>
      <c r="D7" s="62"/>
      <c r="E7" s="57"/>
      <c r="F7" s="57"/>
      <c r="G7" s="57"/>
      <c r="H7" s="57"/>
      <c r="I7" s="57"/>
      <c r="J7" s="57"/>
      <c r="K7" s="57"/>
      <c r="L7" s="63"/>
    </row>
    <row r="8" ht="20.35" customHeight="1">
      <c r="A8" s="62"/>
      <c r="B8" s="62"/>
      <c r="C8" s="57"/>
      <c r="D8" s="62"/>
      <c r="E8" s="57"/>
      <c r="F8" s="57"/>
      <c r="G8" s="57"/>
      <c r="H8" s="57"/>
      <c r="I8" s="57"/>
      <c r="J8" s="57"/>
      <c r="K8" s="57"/>
      <c r="L8" s="63"/>
    </row>
    <row r="9" ht="20.35" customHeight="1">
      <c r="A9" s="62"/>
      <c r="B9" s="62"/>
      <c r="C9" s="57"/>
      <c r="D9" s="62"/>
      <c r="E9" s="57"/>
      <c r="F9" s="57"/>
      <c r="G9" s="57"/>
      <c r="H9" s="57"/>
      <c r="I9" s="57"/>
      <c r="J9" s="57"/>
      <c r="K9" s="57"/>
      <c r="L9" s="63"/>
    </row>
    <row r="10" ht="20.35" customHeight="1">
      <c r="A10" s="62"/>
      <c r="B10" s="62"/>
      <c r="C10" s="57"/>
      <c r="D10" s="62"/>
      <c r="E10" s="57"/>
      <c r="F10" s="57"/>
      <c r="G10" s="57"/>
      <c r="H10" s="57"/>
      <c r="I10" s="57"/>
      <c r="J10" s="57"/>
      <c r="K10" s="57"/>
      <c r="L10" s="63"/>
    </row>
    <row r="11" ht="20.35" customHeight="1">
      <c r="A11" s="62"/>
      <c r="B11" s="62"/>
      <c r="C11" s="57"/>
      <c r="D11" s="62"/>
      <c r="E11" s="57"/>
      <c r="F11" s="57"/>
      <c r="G11" s="57"/>
      <c r="H11" s="57"/>
      <c r="I11" s="57"/>
      <c r="J11" s="57"/>
      <c r="K11" s="57"/>
      <c r="L11" s="63"/>
    </row>
    <row r="12" ht="20.35" customHeight="1">
      <c r="A12" s="62"/>
      <c r="B12" s="62"/>
      <c r="C12" s="57"/>
      <c r="D12" s="62"/>
      <c r="E12" s="57"/>
      <c r="F12" s="57"/>
      <c r="G12" s="57"/>
      <c r="H12" s="57"/>
      <c r="I12" s="57"/>
      <c r="J12" s="57"/>
      <c r="K12" s="57"/>
      <c r="L12" s="63"/>
    </row>
    <row r="13" ht="20.35" customHeight="1">
      <c r="A13" s="62"/>
      <c r="B13" s="62"/>
      <c r="C13" s="57"/>
      <c r="D13" s="62"/>
      <c r="E13" s="57"/>
      <c r="F13" s="57"/>
      <c r="G13" s="57"/>
      <c r="H13" s="57"/>
      <c r="I13" s="57"/>
      <c r="J13" s="57"/>
      <c r="K13" s="57"/>
      <c r="L13" s="63"/>
    </row>
    <row r="14" ht="20.35" customHeight="1">
      <c r="A14" s="62"/>
      <c r="B14" s="62"/>
      <c r="C14" s="57"/>
      <c r="D14" s="62"/>
      <c r="E14" s="57"/>
      <c r="F14" s="57"/>
      <c r="G14" s="57"/>
      <c r="H14" s="57"/>
      <c r="I14" s="57"/>
      <c r="J14" s="57"/>
      <c r="K14" s="57"/>
      <c r="L14" s="63"/>
    </row>
    <row r="15" ht="20.35" customHeight="1">
      <c r="A15" s="62"/>
      <c r="B15" s="62"/>
      <c r="C15" s="57"/>
      <c r="D15" s="62"/>
      <c r="E15" s="57"/>
      <c r="F15" s="57"/>
      <c r="G15" s="57"/>
      <c r="H15" s="57"/>
      <c r="I15" s="57"/>
      <c r="J15" s="57"/>
      <c r="K15" s="57"/>
      <c r="L15" s="63"/>
    </row>
    <row r="16" ht="20.35" customHeight="1">
      <c r="A16" s="62"/>
      <c r="B16" s="62"/>
      <c r="C16" s="57"/>
      <c r="D16" s="62"/>
      <c r="E16" s="57"/>
      <c r="F16" s="57"/>
      <c r="G16" s="57"/>
      <c r="H16" s="57"/>
      <c r="I16" s="57"/>
      <c r="J16" s="57"/>
      <c r="K16" s="57"/>
      <c r="L16" s="63"/>
    </row>
    <row r="17" ht="20.35" customHeight="1">
      <c r="A17" s="62"/>
      <c r="B17" s="62"/>
      <c r="C17" s="57"/>
      <c r="D17" s="62"/>
      <c r="E17" s="57"/>
      <c r="F17" s="57"/>
      <c r="G17" s="57"/>
      <c r="H17" s="57"/>
      <c r="I17" s="57"/>
      <c r="J17" s="57"/>
      <c r="K17" s="57"/>
      <c r="L17" s="63"/>
    </row>
    <row r="18" ht="20.35" customHeight="1">
      <c r="A18" s="62"/>
      <c r="B18" s="62"/>
      <c r="C18" s="57"/>
      <c r="D18" s="62"/>
      <c r="E18" s="57"/>
      <c r="F18" s="57"/>
      <c r="G18" s="57"/>
      <c r="H18" s="57"/>
      <c r="I18" s="57"/>
      <c r="J18" s="57"/>
      <c r="K18" s="57"/>
      <c r="L18" s="63"/>
    </row>
    <row r="19" ht="20.35" customHeight="1">
      <c r="A19" s="62"/>
      <c r="B19" s="62"/>
      <c r="C19" s="57"/>
      <c r="D19" s="62"/>
      <c r="E19" s="57"/>
      <c r="F19" s="57"/>
      <c r="G19" s="57"/>
      <c r="H19" s="57"/>
      <c r="I19" s="57"/>
      <c r="J19" s="57"/>
      <c r="K19" s="57"/>
      <c r="L19" s="63"/>
    </row>
  </sheetData>
  <mergeCells count="1">
    <mergeCell ref="A1:F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xl/worksheets/sheet13.xml><?xml version="1.0" encoding="utf-8"?>
<worksheet xmlns:r="http://schemas.openxmlformats.org/officeDocument/2006/relationships" xmlns="http://schemas.openxmlformats.org/spreadsheetml/2006/main">
  <dimension ref="A1:X59"/>
  <sheetViews>
    <sheetView workbookViewId="0" showGridLines="0" defaultGridColor="1"/>
  </sheetViews>
  <sheetFormatPr defaultColWidth="11.5" defaultRowHeight="12.75" customHeight="1" outlineLevelRow="0" outlineLevelCol="0"/>
  <cols>
    <col min="1" max="1" width="11.5" style="111" customWidth="1"/>
    <col min="2" max="2" width="56.3516" style="111" customWidth="1"/>
    <col min="3" max="3" width="12.5" style="111" customWidth="1"/>
    <col min="4" max="4" width="61.6719" style="111" customWidth="1"/>
    <col min="5" max="5" width="23.5" style="111" customWidth="1"/>
    <col min="6" max="6" width="23.5" style="111" customWidth="1"/>
    <col min="7" max="7" width="23.1719" style="111" customWidth="1"/>
    <col min="8" max="8" width="23" style="111" customWidth="1"/>
    <col min="9" max="9" width="23" style="111" customWidth="1"/>
    <col min="10" max="10" width="23" style="111" customWidth="1"/>
    <col min="11" max="11" width="23.1719" style="111" customWidth="1"/>
    <col min="12" max="12" width="15" style="111" customWidth="1"/>
    <col min="13" max="13" width="14.3516" style="111" customWidth="1"/>
    <col min="14" max="14" width="27.3516" style="111" customWidth="1"/>
    <col min="15" max="15" width="11.5" style="111" customWidth="1"/>
    <col min="16" max="16" width="11.5" style="111" customWidth="1"/>
    <col min="17" max="17" width="56.3516" style="111" customWidth="1"/>
    <col min="18" max="18" width="11.5" style="111" customWidth="1"/>
    <col min="19" max="19" width="11.5" style="111" customWidth="1"/>
    <col min="20" max="20" width="35" style="111" customWidth="1"/>
    <col min="21" max="21" width="11.5" style="111" customWidth="1"/>
    <col min="22" max="22" width="11.5" style="111" customWidth="1"/>
    <col min="23" max="23" width="11.5" style="111" customWidth="1"/>
    <col min="24" max="24" width="11.5" style="111" customWidth="1"/>
    <col min="25" max="256" width="11.5" style="111" customWidth="1"/>
  </cols>
  <sheetData>
    <row r="1" ht="27.8" customHeight="1">
      <c r="A1" t="s" s="2">
        <v>196</v>
      </c>
      <c r="B1" s="3"/>
      <c r="C1" s="3"/>
      <c r="D1" s="3"/>
      <c r="E1" s="3"/>
      <c r="F1" s="2"/>
      <c r="G1" s="77"/>
      <c r="H1" s="78"/>
      <c r="I1" s="78"/>
      <c r="J1" s="78"/>
      <c r="K1" s="78"/>
      <c r="L1" s="9"/>
      <c r="M1" s="9"/>
      <c r="N1" s="79"/>
      <c r="O1" s="10"/>
      <c r="P1" s="9"/>
      <c r="Q1" s="9"/>
      <c r="R1" s="9"/>
      <c r="S1" s="10"/>
      <c r="T1" s="9"/>
      <c r="U1" s="10"/>
      <c r="V1" s="10"/>
      <c r="W1" s="10"/>
      <c r="X1" s="10"/>
    </row>
    <row r="2" ht="51.3" customHeight="1">
      <c r="A2" t="s" s="12">
        <v>107</v>
      </c>
      <c r="B2" t="s" s="12">
        <v>1</v>
      </c>
      <c r="C2" t="s" s="12">
        <v>108</v>
      </c>
      <c r="D2" t="s" s="12">
        <v>3</v>
      </c>
      <c r="E2" t="s" s="13">
        <v>4</v>
      </c>
      <c r="F2" t="s" s="13">
        <v>197</v>
      </c>
      <c r="G2" t="s" s="13">
        <v>64</v>
      </c>
      <c r="H2" t="s" s="13">
        <v>7</v>
      </c>
      <c r="I2" t="s" s="13">
        <v>8</v>
      </c>
      <c r="J2" t="s" s="13">
        <v>9</v>
      </c>
      <c r="K2" t="s" s="14">
        <v>10</v>
      </c>
      <c r="L2" t="s" s="15">
        <v>11</v>
      </c>
      <c r="M2" t="s" s="16">
        <v>12</v>
      </c>
      <c r="N2" t="s" s="16">
        <v>13</v>
      </c>
      <c r="O2" s="99"/>
      <c r="P2" s="112"/>
      <c r="Q2" t="s" s="19">
        <v>3</v>
      </c>
      <c r="R2" t="s" s="20">
        <v>15</v>
      </c>
      <c r="S2" s="113"/>
      <c r="T2" t="s" s="22">
        <v>16</v>
      </c>
      <c r="U2" s="43"/>
      <c r="V2" s="10"/>
      <c r="W2" s="10"/>
      <c r="X2" s="10"/>
    </row>
    <row r="3" ht="28.3" customHeight="1">
      <c r="A3" t="s" s="23">
        <f>IF(M3&lt;1,"NO","SI")</f>
        <v>17</v>
      </c>
      <c r="B3" t="s" s="23">
        <v>198</v>
      </c>
      <c r="C3" s="24">
        <v>1554</v>
      </c>
      <c r="D3" t="s" s="23">
        <v>59</v>
      </c>
      <c r="E3" s="25"/>
      <c r="F3" s="25">
        <v>100</v>
      </c>
      <c r="G3" s="24">
        <v>100</v>
      </c>
      <c r="H3" s="24">
        <v>50</v>
      </c>
      <c r="I3" s="24">
        <v>100</v>
      </c>
      <c r="J3" s="24"/>
      <c r="K3" s="26"/>
      <c r="L3" s="27">
        <f>IF(M3&gt;8,(LARGE(E3:K3,1)+LARGE(E3:K3,2)+LARGE(E3:K3,3)+LARGE(E3:K3,4)+LARGE(E3:K3,5)+LARGE(E3:K3,6)+LARGE(E3:K3,7)+LARGE(E3:K3,8)),(SUM(E3:K3)))</f>
        <v>350</v>
      </c>
      <c r="M3" s="28">
        <f>COUNTA(E3:K3)</f>
        <v>4</v>
      </c>
      <c r="N3" s="28">
        <f>IF(M3&gt;0,L3,0)</f>
        <v>350</v>
      </c>
      <c r="O3" s="29"/>
      <c r="P3" s="30">
        <v>1828</v>
      </c>
      <c r="Q3" t="s" s="31">
        <v>20</v>
      </c>
      <c r="R3" s="32">
        <f>SUMIF(C3:C50,"1828",N3:N50)</f>
        <v>0</v>
      </c>
      <c r="S3" s="33"/>
      <c r="T3" s="34">
        <f>SUMIF(C3:C50,"1824",L3:L50)</f>
        <v>0</v>
      </c>
      <c r="U3" s="43"/>
      <c r="V3" s="10"/>
      <c r="W3" s="10"/>
      <c r="X3" s="10"/>
    </row>
    <row r="4" ht="28.3" customHeight="1">
      <c r="A4" t="s" s="23">
        <f>IF(M4&lt;1,"NO","SI")</f>
        <v>17</v>
      </c>
      <c r="B4" t="s" s="23">
        <v>199</v>
      </c>
      <c r="C4" s="24">
        <v>1028</v>
      </c>
      <c r="D4" t="s" s="23">
        <v>25</v>
      </c>
      <c r="E4" s="25">
        <v>90</v>
      </c>
      <c r="F4" s="25">
        <v>90</v>
      </c>
      <c r="G4" s="24">
        <v>60</v>
      </c>
      <c r="H4" s="24">
        <v>40</v>
      </c>
      <c r="I4" s="24">
        <v>40</v>
      </c>
      <c r="J4" s="24"/>
      <c r="K4" s="26"/>
      <c r="L4" s="27">
        <f>IF(M4&gt;8,(LARGE(E4:K4,1)+LARGE(E4:K4,2)+LARGE(E4:K4,3)+LARGE(E4:K4,4)+LARGE(E4:K4,5)+LARGE(E4:K4,6)+LARGE(E4:K4,7)+LARGE(E4:K4,8)),(SUM(E4:K4)))</f>
        <v>320</v>
      </c>
      <c r="M4" s="28">
        <f>COUNTA(E4:K4)</f>
        <v>5</v>
      </c>
      <c r="N4" s="28">
        <f>IF(M4&gt;0,L4,0)</f>
        <v>320</v>
      </c>
      <c r="O4" s="29"/>
      <c r="P4" s="30">
        <v>1985</v>
      </c>
      <c r="Q4" t="s" s="31">
        <v>23</v>
      </c>
      <c r="R4" s="32">
        <f>SUMIF(C3:C50,"1985",N3:N50)</f>
        <v>0</v>
      </c>
      <c r="S4" s="33"/>
      <c r="T4" s="34">
        <f>SUMIF(C3:C50,"1985",L3:L50)</f>
        <v>0</v>
      </c>
      <c r="U4" s="43"/>
      <c r="V4" s="10"/>
      <c r="W4" s="10"/>
      <c r="X4" s="10"/>
    </row>
    <row r="5" ht="28.3" customHeight="1">
      <c r="A5" t="s" s="23">
        <f>IF(M5&lt;1,"NO","SI")</f>
        <v>17</v>
      </c>
      <c r="B5" t="s" s="23">
        <v>200</v>
      </c>
      <c r="C5" s="24">
        <v>2077</v>
      </c>
      <c r="D5" t="s" s="23">
        <v>22</v>
      </c>
      <c r="E5" s="25">
        <v>50</v>
      </c>
      <c r="F5" s="25">
        <v>50</v>
      </c>
      <c r="G5" s="24">
        <v>40</v>
      </c>
      <c r="H5" s="24">
        <v>80</v>
      </c>
      <c r="I5" s="24">
        <v>80</v>
      </c>
      <c r="J5" s="24"/>
      <c r="K5" s="26"/>
      <c r="L5" s="27">
        <f>IF(M5&gt;8,(LARGE(E5:K5,1)+LARGE(E5:K5,2)+LARGE(E5:K5,3)+LARGE(E5:K5,4)+LARGE(E5:K5,5)+LARGE(E5:K5,6)+LARGE(E5:K5,7)+LARGE(E5:K5,8)),(SUM(E5:K5)))</f>
        <v>300</v>
      </c>
      <c r="M5" s="28">
        <f>COUNTA(E5:K5)</f>
        <v>5</v>
      </c>
      <c r="N5" s="28">
        <f>IF(M5&gt;0,L5,0)</f>
        <v>300</v>
      </c>
      <c r="O5" s="29"/>
      <c r="P5" s="30">
        <v>1912</v>
      </c>
      <c r="Q5" t="s" s="31">
        <v>26</v>
      </c>
      <c r="R5" s="32">
        <f>SUMIF(C3:C50,"1912",N3:N50)</f>
        <v>0</v>
      </c>
      <c r="S5" s="33"/>
      <c r="T5" s="34">
        <f>SUMIF(C3:C50,"1912",L3:L50)</f>
        <v>0</v>
      </c>
      <c r="U5" s="43"/>
      <c r="V5" s="10"/>
      <c r="W5" s="10"/>
      <c r="X5" t="s" s="114">
        <v>201</v>
      </c>
    </row>
    <row r="6" ht="28.3" customHeight="1">
      <c r="A6" t="s" s="23">
        <f>IF(M6&lt;1,"NO","SI")</f>
        <v>17</v>
      </c>
      <c r="B6" t="s" s="23">
        <v>202</v>
      </c>
      <c r="C6" s="24">
        <v>1819</v>
      </c>
      <c r="D6" t="s" s="23">
        <v>34</v>
      </c>
      <c r="E6" s="25">
        <v>100</v>
      </c>
      <c r="F6" s="25"/>
      <c r="G6" s="24">
        <v>90</v>
      </c>
      <c r="H6" s="24">
        <v>100</v>
      </c>
      <c r="I6" s="24"/>
      <c r="J6" s="24"/>
      <c r="K6" s="26"/>
      <c r="L6" s="27">
        <f>IF(M6&gt;8,(LARGE(E6:K6,1)+LARGE(E6:K6,2)+LARGE(E6:K6,3)+LARGE(E6:K6,4)+LARGE(E6:K6,5)+LARGE(E6:K6,6)+LARGE(E6:K6,7)+LARGE(E6:K6,8)),(SUM(E6:K6)))</f>
        <v>290</v>
      </c>
      <c r="M6" s="28">
        <f>COUNTA(E6:K6)</f>
        <v>3</v>
      </c>
      <c r="N6" s="28">
        <f>IF(M6&gt;0,L6,0)</f>
        <v>290</v>
      </c>
      <c r="O6" s="29"/>
      <c r="P6" s="30">
        <v>89</v>
      </c>
      <c r="Q6" t="s" s="31">
        <v>28</v>
      </c>
      <c r="R6" s="32">
        <f>SUMIF(C3:C50,"89",N3:N50)</f>
        <v>431</v>
      </c>
      <c r="S6" s="33"/>
      <c r="T6" s="34">
        <f>SUMIF(C3:C50,"89",L3:L50)</f>
        <v>431</v>
      </c>
      <c r="U6" s="43"/>
      <c r="V6" s="10"/>
      <c r="W6" s="10"/>
      <c r="X6" s="10"/>
    </row>
    <row r="7" ht="28.3" customHeight="1">
      <c r="A7" t="s" s="23">
        <f>IF(M7&lt;1,"NO","SI")</f>
        <v>17</v>
      </c>
      <c r="B7" t="s" s="23">
        <v>203</v>
      </c>
      <c r="C7" s="24">
        <v>2077</v>
      </c>
      <c r="D7" t="s" s="23">
        <v>22</v>
      </c>
      <c r="E7" s="25">
        <v>60</v>
      </c>
      <c r="F7" s="25">
        <v>80</v>
      </c>
      <c r="G7" s="24">
        <v>80</v>
      </c>
      <c r="H7" s="24">
        <v>60</v>
      </c>
      <c r="I7" s="24">
        <v>2</v>
      </c>
      <c r="J7" s="24"/>
      <c r="K7" s="26"/>
      <c r="L7" s="27">
        <f>IF(M7&gt;8,(LARGE(E7:K7,1)+LARGE(E7:K7,2)+LARGE(E7:K7,3)+LARGE(E7:K7,4)+LARGE(E7:K7,5)+LARGE(E7:K7,6)+LARGE(E7:K7,7)+LARGE(E7:K7,8)),(SUM(E7:K7)))</f>
        <v>282</v>
      </c>
      <c r="M7" s="28">
        <f>COUNTA(E7:K7)</f>
        <v>5</v>
      </c>
      <c r="N7" s="28">
        <f>IF(M7&gt;0,L7,0)</f>
        <v>282</v>
      </c>
      <c r="O7" s="29"/>
      <c r="P7" s="30">
        <v>1924</v>
      </c>
      <c r="Q7" t="s" s="31">
        <v>30</v>
      </c>
      <c r="R7" s="32">
        <f>SUMIF(C3:C50,"1924",N3:N50)</f>
        <v>10</v>
      </c>
      <c r="S7" s="33"/>
      <c r="T7" s="34">
        <f>SUMIF(C3:C50,"1924",L3:L50)</f>
        <v>10</v>
      </c>
      <c r="U7" s="43"/>
      <c r="V7" s="10"/>
      <c r="W7" s="10"/>
      <c r="X7" s="10"/>
    </row>
    <row r="8" ht="28.3" customHeight="1">
      <c r="A8" t="s" s="23">
        <f>IF(M8&lt;1,"NO","SI")</f>
        <v>17</v>
      </c>
      <c r="B8" t="s" s="23">
        <v>204</v>
      </c>
      <c r="C8" s="24">
        <v>89</v>
      </c>
      <c r="D8" t="s" s="23">
        <v>85</v>
      </c>
      <c r="E8" s="25">
        <v>80</v>
      </c>
      <c r="F8" s="25"/>
      <c r="G8" s="24">
        <v>50</v>
      </c>
      <c r="H8" s="24">
        <v>90</v>
      </c>
      <c r="I8" s="24">
        <v>50</v>
      </c>
      <c r="J8" s="24"/>
      <c r="K8" s="26"/>
      <c r="L8" s="27">
        <f>IF(M8&gt;8,(LARGE(E8:K8,1)+LARGE(E8:K8,2)+LARGE(E8:K8,3)+LARGE(E8:K8,4)+LARGE(E8:K8,5)+LARGE(E8:K8,6)+LARGE(E8:K8,7)+LARGE(E8:K8,8)),(SUM(E8:K8)))</f>
        <v>270</v>
      </c>
      <c r="M8" s="28">
        <f>COUNTA(E8:K8)</f>
        <v>4</v>
      </c>
      <c r="N8" s="28">
        <f>IF(M8&gt;0,L8,0)</f>
        <v>270</v>
      </c>
      <c r="O8" s="29"/>
      <c r="P8" s="30">
        <v>1098</v>
      </c>
      <c r="Q8" t="s" s="31">
        <v>32</v>
      </c>
      <c r="R8" s="32">
        <f>SUMIF(C3:C50,"1098",N3:N50)</f>
        <v>0</v>
      </c>
      <c r="S8" s="33"/>
      <c r="T8" s="34">
        <f>SUMIF(C3:C50,"1098",L3:L50)</f>
        <v>0</v>
      </c>
      <c r="U8" s="43"/>
      <c r="V8" s="10"/>
      <c r="W8" s="10"/>
      <c r="X8" s="10"/>
    </row>
    <row r="9" ht="28.3" customHeight="1">
      <c r="A9" t="s" s="23">
        <f>IF(M9&lt;1,"NO","SI")</f>
        <v>17</v>
      </c>
      <c r="B9" t="s" s="23">
        <v>205</v>
      </c>
      <c r="C9" s="24">
        <v>1554</v>
      </c>
      <c r="D9" t="s" s="23">
        <v>59</v>
      </c>
      <c r="E9" s="25">
        <v>40</v>
      </c>
      <c r="F9" s="25">
        <v>60</v>
      </c>
      <c r="G9" s="24">
        <v>15</v>
      </c>
      <c r="H9" s="24">
        <v>15</v>
      </c>
      <c r="I9" s="24">
        <v>60</v>
      </c>
      <c r="J9" s="24"/>
      <c r="K9" s="26"/>
      <c r="L9" s="27">
        <f>IF(M9&gt;8,(LARGE(E9:K9,1)+LARGE(E9:K9,2)+LARGE(E9:K9,3)+LARGE(E9:K9,4)+LARGE(E9:K9,5)+LARGE(E9:K9,6)+LARGE(E9:K9,7)+LARGE(E9:K9,8)),(SUM(E9:K9)))</f>
        <v>190</v>
      </c>
      <c r="M9" s="28">
        <f>COUNTA(E9:K9)</f>
        <v>5</v>
      </c>
      <c r="N9" s="28">
        <f>IF(M9&gt;0,L9,0)</f>
        <v>190</v>
      </c>
      <c r="O9" s="29"/>
      <c r="P9" s="30">
        <v>1819</v>
      </c>
      <c r="Q9" t="s" s="31">
        <v>34</v>
      </c>
      <c r="R9" s="32">
        <f>SUMIF(C3:C50,"1819",N3:N50)</f>
        <v>375</v>
      </c>
      <c r="S9" s="33"/>
      <c r="T9" s="34">
        <f>SUMIF(C3:C50,"1819",L3:L50)</f>
        <v>375</v>
      </c>
      <c r="U9" s="43"/>
      <c r="V9" s="10"/>
      <c r="W9" s="10"/>
      <c r="X9" s="10"/>
    </row>
    <row r="10" ht="28.3" customHeight="1">
      <c r="A10" t="s" s="23">
        <f>IF(M10&lt;1,"NO","SI")</f>
        <v>17</v>
      </c>
      <c r="B10" t="s" s="23">
        <v>206</v>
      </c>
      <c r="C10" s="24">
        <v>1554</v>
      </c>
      <c r="D10" t="s" s="23">
        <v>59</v>
      </c>
      <c r="E10" s="25">
        <v>20</v>
      </c>
      <c r="F10" s="25"/>
      <c r="G10" s="24">
        <v>5</v>
      </c>
      <c r="H10" s="24">
        <v>30</v>
      </c>
      <c r="I10" s="24">
        <v>90</v>
      </c>
      <c r="J10" s="24"/>
      <c r="K10" s="26"/>
      <c r="L10" s="27">
        <f>IF(M10&gt;8,(LARGE(E10:K10,1)+LARGE(E10:K10,2)+LARGE(E10:K10,3)+LARGE(E10:K10,4)+LARGE(E10:K10,5)+LARGE(E10:K10,6)+LARGE(E10:K10,7)+LARGE(E10:K10,8)),(SUM(E10:K10)))</f>
        <v>145</v>
      </c>
      <c r="M10" s="28">
        <f>COUNTA(E10:K10)</f>
        <v>4</v>
      </c>
      <c r="N10" s="28">
        <f>IF(M10&gt;0,L10,0)</f>
        <v>145</v>
      </c>
      <c r="O10" s="29"/>
      <c r="P10" s="30">
        <v>1540</v>
      </c>
      <c r="Q10" t="s" s="31">
        <v>37</v>
      </c>
      <c r="R10" s="32">
        <f>SUMIF(C3:C50,"1540",N3:N50)</f>
        <v>0</v>
      </c>
      <c r="S10" s="33"/>
      <c r="T10" s="34">
        <f>SUMIF(C3:C50,"1540",L3:L50)</f>
        <v>0</v>
      </c>
      <c r="U10" s="43"/>
      <c r="V10" s="10"/>
      <c r="W10" s="10"/>
      <c r="X10" s="10"/>
    </row>
    <row r="11" ht="28.3" customHeight="1">
      <c r="A11" t="s" s="23">
        <f>IF(M11&lt;1,"NO","SI")</f>
        <v>17</v>
      </c>
      <c r="B11" t="s" s="23">
        <v>207</v>
      </c>
      <c r="C11" s="24">
        <v>1819</v>
      </c>
      <c r="D11" t="s" s="23">
        <v>34</v>
      </c>
      <c r="E11" s="25">
        <v>15</v>
      </c>
      <c r="F11" s="25">
        <v>30</v>
      </c>
      <c r="G11" s="24">
        <v>5</v>
      </c>
      <c r="H11" s="24">
        <v>6</v>
      </c>
      <c r="I11" s="24">
        <v>20</v>
      </c>
      <c r="J11" s="24"/>
      <c r="K11" s="26"/>
      <c r="L11" s="27">
        <f>IF(M11&gt;8,(LARGE(E11:K11,1)+LARGE(E11:K11,2)+LARGE(E11:K11,3)+LARGE(E11:K11,4)+LARGE(E11:K11,5)+LARGE(E11:K11,6)+LARGE(E11:K11,7)+LARGE(E11:K11,8)),(SUM(E11:K11)))</f>
        <v>76</v>
      </c>
      <c r="M11" s="28">
        <f>COUNTA(E11:K11)</f>
        <v>5</v>
      </c>
      <c r="N11" s="28">
        <f>IF(M11&gt;0,L11,0)</f>
        <v>76</v>
      </c>
      <c r="O11" s="29"/>
      <c r="P11" s="30">
        <v>1028</v>
      </c>
      <c r="Q11" t="s" s="31">
        <v>25</v>
      </c>
      <c r="R11" s="32">
        <f>SUMIF(C3:C50,"1028",N3:N50)</f>
        <v>381</v>
      </c>
      <c r="S11" s="33"/>
      <c r="T11" s="34">
        <f>SUMIF(C3:C50,"1028",L3:L50)</f>
        <v>381</v>
      </c>
      <c r="U11" s="43"/>
      <c r="V11" s="10"/>
      <c r="W11" s="10"/>
      <c r="X11" s="10"/>
    </row>
    <row r="12" ht="28.3" customHeight="1">
      <c r="A12" t="s" s="23">
        <f>IF(M12&lt;1,"NO","SI")</f>
        <v>17</v>
      </c>
      <c r="B12" t="s" s="23">
        <v>208</v>
      </c>
      <c r="C12" s="24">
        <v>89</v>
      </c>
      <c r="D12" t="s" s="23">
        <v>85</v>
      </c>
      <c r="E12" s="25">
        <v>12</v>
      </c>
      <c r="F12" s="25"/>
      <c r="G12" s="24">
        <v>9</v>
      </c>
      <c r="H12" s="24">
        <v>20</v>
      </c>
      <c r="I12" s="24">
        <v>30</v>
      </c>
      <c r="J12" s="24"/>
      <c r="K12" s="26"/>
      <c r="L12" s="27">
        <f>IF(M12&gt;8,(LARGE(E12:K12,1)+LARGE(E12:K12,2)+LARGE(E12:K12,3)+LARGE(E12:K12,4)+LARGE(E12:K12,5)+LARGE(E12:K12,6)+LARGE(E12:K12,7)+LARGE(E12:K12,8)),(SUM(E12:K12)))</f>
        <v>71</v>
      </c>
      <c r="M12" s="28">
        <f>COUNTA(E12:K12)</f>
        <v>4</v>
      </c>
      <c r="N12" s="28">
        <f>IF(M12&gt;0,L12,0)</f>
        <v>71</v>
      </c>
      <c r="O12" s="29"/>
      <c r="P12" s="30">
        <v>1854</v>
      </c>
      <c r="Q12" t="s" s="31">
        <v>40</v>
      </c>
      <c r="R12" s="32">
        <f>SUMIF(C3:C50,"1854",N3:N50)</f>
        <v>62</v>
      </c>
      <c r="S12" s="33"/>
      <c r="T12" s="34">
        <f>SUMIF(C3:C50,"1854",L3:L50)</f>
        <v>62</v>
      </c>
      <c r="U12" s="43"/>
      <c r="V12" s="10"/>
      <c r="W12" s="10"/>
      <c r="X12" s="10"/>
    </row>
    <row r="13" ht="28.3" customHeight="1">
      <c r="A13" t="s" s="23">
        <f>IF(M13&lt;1,"NO","SI")</f>
        <v>17</v>
      </c>
      <c r="B13" t="s" s="23">
        <v>209</v>
      </c>
      <c r="C13" s="24">
        <v>2077</v>
      </c>
      <c r="D13" t="s" s="23">
        <v>22</v>
      </c>
      <c r="E13" s="25">
        <v>8</v>
      </c>
      <c r="F13" s="25">
        <v>15</v>
      </c>
      <c r="G13" s="24">
        <v>12</v>
      </c>
      <c r="H13" s="24">
        <v>12</v>
      </c>
      <c r="I13" s="24">
        <v>9</v>
      </c>
      <c r="J13" s="24"/>
      <c r="K13" s="26"/>
      <c r="L13" s="27">
        <f>IF(M13&gt;8,(LARGE(E13:K13,1)+LARGE(E13:K13,2)+LARGE(E13:K13,3)+LARGE(E13:K13,4)+LARGE(E13:K13,5)+LARGE(E13:K13,6)+LARGE(E13:K13,7)+LARGE(E13:K13,8)),(SUM(E13:K13)))</f>
        <v>56</v>
      </c>
      <c r="M13" s="28">
        <f>COUNTA(E13:K13)</f>
        <v>5</v>
      </c>
      <c r="N13" s="28">
        <f>IF(M13&gt;0,L13,0)</f>
        <v>56</v>
      </c>
      <c r="O13" s="29"/>
      <c r="P13" s="30">
        <v>1931</v>
      </c>
      <c r="Q13" t="s" s="31">
        <v>42</v>
      </c>
      <c r="R13" s="32">
        <f>SUMIF(C3:C50,"1931",N3:N50)</f>
        <v>0</v>
      </c>
      <c r="S13" s="33"/>
      <c r="T13" s="34">
        <f>SUMIF(C3:C50,"1931",L3:L50)</f>
        <v>0</v>
      </c>
      <c r="U13" s="43"/>
      <c r="V13" s="10"/>
      <c r="W13" s="10"/>
      <c r="X13" s="10"/>
    </row>
    <row r="14" ht="28.3" customHeight="1">
      <c r="A14" t="s" s="23">
        <f>IF(M14&lt;1,"NO","SI")</f>
        <v>17</v>
      </c>
      <c r="B14" t="s" s="23">
        <v>210</v>
      </c>
      <c r="C14" s="24">
        <v>1854</v>
      </c>
      <c r="D14" t="s" s="23">
        <v>40</v>
      </c>
      <c r="E14" s="25">
        <v>7</v>
      </c>
      <c r="F14" s="25">
        <v>40</v>
      </c>
      <c r="G14" s="24">
        <v>7</v>
      </c>
      <c r="H14" s="24"/>
      <c r="I14" s="24"/>
      <c r="J14" s="24"/>
      <c r="K14" s="26"/>
      <c r="L14" s="27">
        <f>IF(M14&gt;8,(LARGE(E14:K14,1)+LARGE(E14:K14,2)+LARGE(E14:K14,3)+LARGE(E14:K14,4)+LARGE(E14:K14,5)+LARGE(E14:K14,6)+LARGE(E14:K14,7)+LARGE(E14:K14,8)),(SUM(E14:K14)))</f>
        <v>54</v>
      </c>
      <c r="M14" s="28">
        <f>COUNTA(E14:K14)</f>
        <v>3</v>
      </c>
      <c r="N14" s="28">
        <f>IF(M14&gt;0,L14,0)</f>
        <v>54</v>
      </c>
      <c r="O14" s="29"/>
      <c r="P14" s="30">
        <v>1375</v>
      </c>
      <c r="Q14" t="s" s="31">
        <v>44</v>
      </c>
      <c r="R14" s="32">
        <f>SUMIF(C3:C50,"1375",N3:N50)</f>
        <v>0</v>
      </c>
      <c r="S14" s="33"/>
      <c r="T14" s="34">
        <f>SUMIF(C3:C50,"1375",L3:L50)</f>
        <v>0</v>
      </c>
      <c r="U14" s="43"/>
      <c r="V14" s="10"/>
      <c r="W14" s="10"/>
      <c r="X14" s="10"/>
    </row>
    <row r="15" ht="28.3" customHeight="1">
      <c r="A15" t="s" s="23">
        <f>IF(M15&lt;1,"NO","SI")</f>
        <v>17</v>
      </c>
      <c r="B15" t="s" s="23">
        <v>211</v>
      </c>
      <c r="C15" s="24">
        <v>89</v>
      </c>
      <c r="D15" t="s" s="23">
        <v>85</v>
      </c>
      <c r="E15" s="25">
        <v>30</v>
      </c>
      <c r="F15" s="25">
        <v>9</v>
      </c>
      <c r="G15" s="24"/>
      <c r="H15" s="24"/>
      <c r="I15" s="24">
        <v>7</v>
      </c>
      <c r="J15" s="24"/>
      <c r="K15" s="26"/>
      <c r="L15" s="27">
        <f>IF(M15&gt;8,(LARGE(E15:K15,1)+LARGE(E15:K15,2)+LARGE(E15:K15,3)+LARGE(E15:K15,4)+LARGE(E15:K15,5)+LARGE(E15:K15,6)+LARGE(E15:K15,7)+LARGE(E15:K15,8)),(SUM(E15:K15)))</f>
        <v>46</v>
      </c>
      <c r="M15" s="28">
        <f>COUNTA(E15:K15)</f>
        <v>3</v>
      </c>
      <c r="N15" s="28">
        <f>IF(M15&gt;0,L15,0)</f>
        <v>46</v>
      </c>
      <c r="O15" s="29"/>
      <c r="P15" s="30">
        <v>1820</v>
      </c>
      <c r="Q15" t="s" s="31">
        <v>46</v>
      </c>
      <c r="R15" s="32">
        <f>SUMIF(C3:C50,"1820",N3:N50)</f>
        <v>0</v>
      </c>
      <c r="S15" s="33"/>
      <c r="T15" s="34">
        <f>SUMIF(C3:C50,"1820",L3:L50)</f>
        <v>0</v>
      </c>
      <c r="U15" s="43"/>
      <c r="V15" s="10"/>
      <c r="W15" s="10"/>
      <c r="X15" s="10"/>
    </row>
    <row r="16" ht="28.3" customHeight="1">
      <c r="A16" t="s" s="23">
        <f>IF(M16&lt;1,"NO","SI")</f>
        <v>17</v>
      </c>
      <c r="B16" t="s" s="23">
        <v>212</v>
      </c>
      <c r="C16" s="24">
        <v>1990</v>
      </c>
      <c r="D16" t="s" s="23">
        <v>36</v>
      </c>
      <c r="E16" s="25">
        <v>5</v>
      </c>
      <c r="F16" s="25">
        <v>20</v>
      </c>
      <c r="G16" s="24">
        <v>5</v>
      </c>
      <c r="H16" s="24">
        <v>8</v>
      </c>
      <c r="I16" s="24">
        <v>5</v>
      </c>
      <c r="J16" s="24"/>
      <c r="K16" s="26"/>
      <c r="L16" s="27">
        <f>IF(M16&gt;8,(LARGE(E16:K16,1)+LARGE(E16:K16,2)+LARGE(E16:K16,3)+LARGE(E16:K16,4)+LARGE(E16:K16,5)+LARGE(E16:K16,6)+LARGE(E16:K16,7)+LARGE(E16:K16,8)),(SUM(E16:K16)))</f>
        <v>43</v>
      </c>
      <c r="M16" s="28">
        <f>COUNTA(E16:K16)</f>
        <v>5</v>
      </c>
      <c r="N16" s="28">
        <f>IF(M16&gt;0,L16,0)</f>
        <v>43</v>
      </c>
      <c r="O16" s="29"/>
      <c r="P16" s="30">
        <v>1463</v>
      </c>
      <c r="Q16" t="s" s="31">
        <v>49</v>
      </c>
      <c r="R16" s="32">
        <f>SUMIF(C3:C50,"1463",N3:N50)</f>
        <v>0</v>
      </c>
      <c r="S16" s="33"/>
      <c r="T16" s="34">
        <f>SUMIF(C3:C50,"1463",L3:L50)</f>
        <v>0</v>
      </c>
      <c r="U16" s="43"/>
      <c r="V16" s="10"/>
      <c r="W16" s="10"/>
      <c r="X16" s="10"/>
    </row>
    <row r="17" ht="28.3" customHeight="1">
      <c r="A17" t="s" s="23">
        <f>IF(M17&lt;1,"NO","SI")</f>
        <v>17</v>
      </c>
      <c r="B17" t="s" s="23">
        <v>213</v>
      </c>
      <c r="C17" s="24">
        <v>1028</v>
      </c>
      <c r="D17" t="s" s="23">
        <v>25</v>
      </c>
      <c r="E17" s="25"/>
      <c r="F17" s="25"/>
      <c r="G17" s="24">
        <v>30</v>
      </c>
      <c r="H17" s="24"/>
      <c r="I17" s="24"/>
      <c r="J17" s="24"/>
      <c r="K17" s="26"/>
      <c r="L17" s="27">
        <f>IF(M17&gt;8,(LARGE(E17:K17,1)+LARGE(E17:K17,2)+LARGE(E17:K17,3)+LARGE(E17:K17,4)+LARGE(E17:K17,5)+LARGE(E17:K17,6)+LARGE(E17:K17,7)+LARGE(E17:K17,8)),(SUM(E17:K17)))</f>
        <v>30</v>
      </c>
      <c r="M17" s="28">
        <f>COUNTA(E17:K17)</f>
        <v>1</v>
      </c>
      <c r="N17" s="28">
        <f>IF(M17&gt;0,L17,0)</f>
        <v>30</v>
      </c>
      <c r="O17" s="29"/>
      <c r="P17" s="30">
        <v>1990</v>
      </c>
      <c r="Q17" t="s" s="31">
        <v>51</v>
      </c>
      <c r="R17" s="32">
        <f>SUMIF(C3:C50,"1990",N3:N50)</f>
        <v>43</v>
      </c>
      <c r="S17" s="33"/>
      <c r="T17" s="34">
        <f>SUMIF(C3:C50,"1990",L3:L50)</f>
        <v>43</v>
      </c>
      <c r="U17" s="43"/>
      <c r="V17" s="10"/>
      <c r="W17" s="10"/>
      <c r="X17" s="10"/>
    </row>
    <row r="18" ht="28.3" customHeight="1">
      <c r="A18" t="s" s="23">
        <f>IF(M18&lt;1,"NO","SI")</f>
        <v>17</v>
      </c>
      <c r="B18" t="s" s="23">
        <v>214</v>
      </c>
      <c r="C18" s="24">
        <v>89</v>
      </c>
      <c r="D18" t="s" s="23">
        <v>85</v>
      </c>
      <c r="E18" s="25">
        <v>5</v>
      </c>
      <c r="F18" s="25">
        <v>12</v>
      </c>
      <c r="G18" s="24">
        <v>5</v>
      </c>
      <c r="H18" s="24">
        <v>7</v>
      </c>
      <c r="I18" s="24"/>
      <c r="J18" s="24"/>
      <c r="K18" s="26"/>
      <c r="L18" s="27">
        <f>IF(M18&gt;8,(LARGE(E18:K18,1)+LARGE(E18:K18,2)+LARGE(E18:K18,3)+LARGE(E18:K18,4)+LARGE(E18:K18,5)+LARGE(E18:K18,6)+LARGE(E18:K18,7)+LARGE(E18:K18,8)),(SUM(E18:K18)))</f>
        <v>29</v>
      </c>
      <c r="M18" s="28">
        <f>COUNTA(E18:K18)</f>
        <v>4</v>
      </c>
      <c r="N18" s="28">
        <f>IF(M18&gt;0,L18,0)</f>
        <v>29</v>
      </c>
      <c r="O18" s="29"/>
      <c r="P18" s="30">
        <v>1214</v>
      </c>
      <c r="Q18" t="s" s="31">
        <v>53</v>
      </c>
      <c r="R18" s="32">
        <f>SUMIF(C3:C50,"1214",N3:N50)</f>
        <v>15</v>
      </c>
      <c r="S18" s="33"/>
      <c r="T18" s="34">
        <f>SUMIF(C3:C50,"1214",L3:L50)</f>
        <v>15</v>
      </c>
      <c r="U18" s="43"/>
      <c r="V18" s="10"/>
      <c r="W18" s="10"/>
      <c r="X18" s="10"/>
    </row>
    <row r="19" ht="28.3" customHeight="1">
      <c r="A19" t="s" s="23">
        <f>IF(M19&lt;1,"NO","SI")</f>
        <v>17</v>
      </c>
      <c r="B19" t="s" s="23">
        <v>215</v>
      </c>
      <c r="C19" s="24">
        <v>87</v>
      </c>
      <c r="D19" t="s" s="23">
        <v>61</v>
      </c>
      <c r="E19" s="25"/>
      <c r="F19" s="25">
        <v>8</v>
      </c>
      <c r="G19" s="24">
        <v>5</v>
      </c>
      <c r="H19" s="24"/>
      <c r="I19" s="24">
        <v>15</v>
      </c>
      <c r="J19" s="24"/>
      <c r="K19" s="26"/>
      <c r="L19" s="27">
        <f>IF(M19&gt;8,(LARGE(E19:K19,1)+LARGE(E19:K19,2)+LARGE(E19:K19,3)+LARGE(E19:K19,4)+LARGE(E19:K19,5)+LARGE(E19:K19,6)+LARGE(E19:K19,7)+LARGE(E19:K19,8)),(SUM(E19:K19)))</f>
        <v>28</v>
      </c>
      <c r="M19" s="28">
        <f>COUNTA(E19:K19)</f>
        <v>3</v>
      </c>
      <c r="N19" s="28">
        <f>IF(M19&gt;0,L19,0)</f>
        <v>28</v>
      </c>
      <c r="O19" s="29"/>
      <c r="P19" s="30">
        <v>1883</v>
      </c>
      <c r="Q19" t="s" s="31">
        <v>54</v>
      </c>
      <c r="R19" s="32">
        <f>SUMIF(C3:C50,"1883",N3:N50)</f>
        <v>0</v>
      </c>
      <c r="S19" s="33"/>
      <c r="T19" s="34">
        <f>SUMIF(C3:C50,"1883",L3:L50)</f>
        <v>0</v>
      </c>
      <c r="U19" s="43"/>
      <c r="V19" s="10"/>
      <c r="W19" s="10"/>
      <c r="X19" s="10"/>
    </row>
    <row r="20" ht="28.3" customHeight="1">
      <c r="A20" t="s" s="23">
        <f>IF(M20&lt;1,"NO","SI")</f>
        <v>17</v>
      </c>
      <c r="B20" t="s" s="23">
        <v>216</v>
      </c>
      <c r="C20" s="24">
        <v>2030</v>
      </c>
      <c r="D20" t="s" s="23">
        <v>60</v>
      </c>
      <c r="E20" s="25"/>
      <c r="F20" s="25"/>
      <c r="G20" s="24">
        <v>20</v>
      </c>
      <c r="H20" s="24"/>
      <c r="I20" s="24"/>
      <c r="J20" s="24"/>
      <c r="K20" s="26"/>
      <c r="L20" s="27">
        <f>IF(M20&gt;8,(LARGE(E20:K20,1)+LARGE(E20:K20,2)+LARGE(E20:K20,3)+LARGE(E20:K20,4)+LARGE(E20:K20,5)+LARGE(E20:K20,6)+LARGE(E20:K20,7)+LARGE(E20:K20,8)),(SUM(E20:K20)))</f>
        <v>20</v>
      </c>
      <c r="M20" s="28">
        <f>COUNTA(E20:K20)</f>
        <v>1</v>
      </c>
      <c r="N20" s="28">
        <f>IF(M20&gt;0,L20,0)</f>
        <v>20</v>
      </c>
      <c r="O20" s="29"/>
      <c r="P20" s="30">
        <v>1406</v>
      </c>
      <c r="Q20" t="s" s="31">
        <v>55</v>
      </c>
      <c r="R20" s="32">
        <f>SUMIF(C3:C50,"1406",N3:N50)</f>
        <v>0</v>
      </c>
      <c r="S20" s="33"/>
      <c r="T20" s="34">
        <f>SUMIF(C3:C50,"1406",L3:L50)</f>
        <v>0</v>
      </c>
      <c r="U20" s="43"/>
      <c r="V20" s="10"/>
      <c r="W20" s="10"/>
      <c r="X20" s="10"/>
    </row>
    <row r="21" ht="28.3" customHeight="1">
      <c r="A21" t="s" s="23">
        <f>IF(M21&lt;1,"NO","SI")</f>
        <v>17</v>
      </c>
      <c r="B21" t="s" s="23">
        <v>217</v>
      </c>
      <c r="C21" s="24">
        <v>89</v>
      </c>
      <c r="D21" t="s" s="23">
        <v>85</v>
      </c>
      <c r="E21" s="25"/>
      <c r="F21" s="25"/>
      <c r="G21" s="24">
        <v>6</v>
      </c>
      <c r="H21" s="24">
        <v>9</v>
      </c>
      <c r="I21" s="24"/>
      <c r="J21" s="24"/>
      <c r="K21" s="26"/>
      <c r="L21" s="27">
        <f>IF(M21&gt;8,(LARGE(E21:K21,1)+LARGE(E21:K21,2)+LARGE(E21:K21,3)+LARGE(E21:K21,4)+LARGE(E21:K21,5)+LARGE(E21:K21,6)+LARGE(E21:K21,7)+LARGE(E21:K21,8)),(SUM(E21:K21)))</f>
        <v>15</v>
      </c>
      <c r="M21" s="28">
        <f>COUNTA(E21:K21)</f>
        <v>2</v>
      </c>
      <c r="N21" s="28">
        <f>IF(M21&gt;0,L21,0)</f>
        <v>15</v>
      </c>
      <c r="O21" s="29"/>
      <c r="P21" s="30">
        <v>69</v>
      </c>
      <c r="Q21" t="s" s="31">
        <v>56</v>
      </c>
      <c r="R21" s="32">
        <f>SUMIF(C3:C50,"69",N3:N50)</f>
        <v>0</v>
      </c>
      <c r="S21" s="33"/>
      <c r="T21" s="34">
        <f>SUMIF(C3:C50,"69",L3:L50)</f>
        <v>0</v>
      </c>
      <c r="U21" s="43"/>
      <c r="V21" s="10"/>
      <c r="W21" s="10"/>
      <c r="X21" s="10"/>
    </row>
    <row r="22" ht="28.3" customHeight="1">
      <c r="A22" t="s" s="23">
        <f>IF(M22&lt;1,"NO","SI")</f>
        <v>17</v>
      </c>
      <c r="B22" t="s" s="23">
        <v>218</v>
      </c>
      <c r="C22" s="24">
        <v>1028</v>
      </c>
      <c r="D22" t="s" s="23">
        <v>25</v>
      </c>
      <c r="E22" s="25"/>
      <c r="F22" s="25"/>
      <c r="G22" s="24"/>
      <c r="H22" s="24"/>
      <c r="I22" s="24">
        <v>12</v>
      </c>
      <c r="J22" s="24"/>
      <c r="K22" s="26"/>
      <c r="L22" s="27">
        <f>IF(M22&gt;8,(LARGE(E22:K22,1)+LARGE(E22:K22,2)+LARGE(E22:K22,3)+LARGE(E22:K22,4)+LARGE(E22:K22,5)+LARGE(E22:K22,6)+LARGE(E22:K22,7)+LARGE(E22:K22,8)),(SUM(E22:K22)))</f>
        <v>12</v>
      </c>
      <c r="M22" s="28">
        <f>COUNTA(E22:K22)</f>
        <v>1</v>
      </c>
      <c r="N22" s="28">
        <f>IF(M22&gt;0,L22,0)</f>
        <v>12</v>
      </c>
      <c r="O22" s="29"/>
      <c r="P22" s="30">
        <v>1533</v>
      </c>
      <c r="Q22" t="s" s="31">
        <v>57</v>
      </c>
      <c r="R22" s="32">
        <f>SUMIF(C3:C50,"1533",N3:N50)</f>
        <v>0</v>
      </c>
      <c r="S22" s="33"/>
      <c r="T22" s="34">
        <f>SUMIF(C3:C50,"1533",L3:L50)</f>
        <v>0</v>
      </c>
      <c r="U22" s="43"/>
      <c r="V22" s="10"/>
      <c r="W22" s="10"/>
      <c r="X22" s="10"/>
    </row>
    <row r="23" ht="28.3" customHeight="1">
      <c r="A23" t="s" s="23">
        <f>IF(M23&lt;1,"NO","SI")</f>
        <v>17</v>
      </c>
      <c r="B23" t="s" s="23">
        <v>219</v>
      </c>
      <c r="C23" s="24">
        <v>1028</v>
      </c>
      <c r="D23" t="s" s="23">
        <v>25</v>
      </c>
      <c r="E23" s="25">
        <v>6</v>
      </c>
      <c r="F23" s="25"/>
      <c r="G23" s="24">
        <v>5</v>
      </c>
      <c r="H23" s="24"/>
      <c r="I23" s="24"/>
      <c r="J23" s="24"/>
      <c r="K23" s="26"/>
      <c r="L23" s="27">
        <f>IF(M23&gt;8,(LARGE(E23:K23,1)+LARGE(E23:K23,2)+LARGE(E23:K23,3)+LARGE(E23:K23,4)+LARGE(E23:K23,5)+LARGE(E23:K23,6)+LARGE(E23:K23,7)+LARGE(E23:K23,8)),(SUM(E23:K23)))</f>
        <v>11</v>
      </c>
      <c r="M23" s="28">
        <f>COUNTA(E23:K23)</f>
        <v>2</v>
      </c>
      <c r="N23" s="28">
        <f>IF(M23&gt;0,L23,0)</f>
        <v>11</v>
      </c>
      <c r="O23" s="29"/>
      <c r="P23" s="30">
        <v>77</v>
      </c>
      <c r="Q23" t="s" s="31">
        <v>58</v>
      </c>
      <c r="R23" s="32">
        <f>SUMIF(C3:C50,"77",N3:N50)</f>
        <v>0</v>
      </c>
      <c r="S23" s="33"/>
      <c r="T23" s="34">
        <f>SUMIF(C3:C50,"77",L3:L50)</f>
        <v>0</v>
      </c>
      <c r="U23" s="43"/>
      <c r="V23" s="10"/>
      <c r="W23" s="10"/>
      <c r="X23" s="10"/>
    </row>
    <row r="24" ht="28.3" customHeight="1">
      <c r="A24" t="s" s="23">
        <f>IF(M24&lt;1,"NO","SI")</f>
        <v>17</v>
      </c>
      <c r="B24" t="s" s="23">
        <v>220</v>
      </c>
      <c r="C24" s="24">
        <v>1924</v>
      </c>
      <c r="D24" t="s" s="23">
        <v>105</v>
      </c>
      <c r="E24" s="25">
        <v>5</v>
      </c>
      <c r="F24" s="25"/>
      <c r="G24" s="24"/>
      <c r="H24" s="24"/>
      <c r="I24" s="24">
        <v>5</v>
      </c>
      <c r="J24" s="24"/>
      <c r="K24" s="26"/>
      <c r="L24" s="27">
        <f>IF(M24&gt;8,(LARGE(E24:K24,1)+LARGE(E24:K24,2)+LARGE(E24:K24,3)+LARGE(E24:K24,4)+LARGE(E24:K24,5)+LARGE(E24:K24,6)+LARGE(E24:K24,7)+LARGE(E24:K24,8)),(SUM(E24:K24)))</f>
        <v>10</v>
      </c>
      <c r="M24" s="28">
        <f>COUNTA(E24:K24)</f>
        <v>2</v>
      </c>
      <c r="N24" s="28">
        <f>IF(M24&gt;0,L24,0)</f>
        <v>10</v>
      </c>
      <c r="O24" s="29"/>
      <c r="P24" s="30">
        <v>1554</v>
      </c>
      <c r="Q24" t="s" s="31">
        <v>59</v>
      </c>
      <c r="R24" s="32">
        <f>SUMIF(C3:C50,"1554",N3:N50)</f>
        <v>690</v>
      </c>
      <c r="S24" s="33"/>
      <c r="T24" s="34">
        <f>SUMIF(C3:C50,"1554",L3:L50)</f>
        <v>690</v>
      </c>
      <c r="U24" s="43"/>
      <c r="V24" s="10"/>
      <c r="W24" s="10"/>
      <c r="X24" s="10"/>
    </row>
    <row r="25" ht="28.3" customHeight="1">
      <c r="A25" t="s" s="23">
        <f>IF(M25&lt;1,"NO","SI")</f>
        <v>17</v>
      </c>
      <c r="B25" t="s" s="23">
        <v>221</v>
      </c>
      <c r="C25" s="24">
        <v>2077</v>
      </c>
      <c r="D25" t="s" s="23">
        <v>22</v>
      </c>
      <c r="E25" s="25"/>
      <c r="F25" s="25"/>
      <c r="G25" s="24">
        <v>5</v>
      </c>
      <c r="H25" s="24"/>
      <c r="I25" s="24">
        <v>5</v>
      </c>
      <c r="J25" s="24"/>
      <c r="K25" s="26"/>
      <c r="L25" s="27">
        <f>IF(M25&gt;8,(LARGE(E25:K25,1)+LARGE(E25:K25,2)+LARGE(E25:K25,3)+LARGE(E25:K25,4)+LARGE(E25:K25,5)+LARGE(E25:K25,6)+LARGE(E25:K25,7)+LARGE(E25:K25,8)),(SUM(E25:K25)))</f>
        <v>10</v>
      </c>
      <c r="M25" s="28">
        <f>COUNTA(E25:K25)</f>
        <v>2</v>
      </c>
      <c r="N25" s="28">
        <f>IF(M25&gt;0,L25,0)</f>
        <v>10</v>
      </c>
      <c r="O25" s="29"/>
      <c r="P25" s="39">
        <v>2062</v>
      </c>
      <c r="Q25" t="s" s="31">
        <v>19</v>
      </c>
      <c r="R25" s="32">
        <f>SUMIF(C3:C51,"2062",N3:N51)</f>
        <v>0</v>
      </c>
      <c r="S25" s="33"/>
      <c r="T25" s="34">
        <f>SUMIF(C3:C51,"2062",L3:L51)</f>
        <v>0</v>
      </c>
      <c r="U25" s="43"/>
      <c r="V25" s="10"/>
      <c r="W25" s="10"/>
      <c r="X25" s="10"/>
    </row>
    <row r="26" ht="28.3" customHeight="1">
      <c r="A26" t="s" s="23">
        <f>IF(M26&lt;1,"NO","SI")</f>
        <v>17</v>
      </c>
      <c r="B26" t="s" s="23">
        <v>222</v>
      </c>
      <c r="C26" s="24">
        <v>1214</v>
      </c>
      <c r="D26" t="s" s="23">
        <v>102</v>
      </c>
      <c r="E26" s="25"/>
      <c r="F26" s="25"/>
      <c r="G26" s="24">
        <v>5</v>
      </c>
      <c r="H26" s="24"/>
      <c r="I26" s="24">
        <v>5</v>
      </c>
      <c r="J26" s="24"/>
      <c r="K26" s="26"/>
      <c r="L26" s="27">
        <f>IF(M26&gt;8,(LARGE(E26:K26,1)+LARGE(E26:K26,2)+LARGE(E26:K26,3)+LARGE(E26:K26,4)+LARGE(E26:K26,5)+LARGE(E26:K26,6)+LARGE(E26:K26,7)+LARGE(E26:K26,8)),(SUM(E26:K26)))</f>
        <v>10</v>
      </c>
      <c r="M26" s="28">
        <f>COUNTA(E26:K26)</f>
        <v>2</v>
      </c>
      <c r="N26" s="28">
        <f>IF(M26&gt;0,L26,0)</f>
        <v>10</v>
      </c>
      <c r="O26" s="29"/>
      <c r="P26" s="39">
        <v>2077</v>
      </c>
      <c r="Q26" t="s" s="31">
        <v>22</v>
      </c>
      <c r="R26" s="32">
        <f>SUMIF(C3:C52,"2077",N3:N52)</f>
        <v>659</v>
      </c>
      <c r="S26" s="33"/>
      <c r="T26" s="34">
        <f>SUMIF(C3:C52,"2077",L3:L52)</f>
        <v>659</v>
      </c>
      <c r="U26" s="43"/>
      <c r="V26" s="10"/>
      <c r="W26" s="10"/>
      <c r="X26" s="10"/>
    </row>
    <row r="27" ht="28.3" customHeight="1">
      <c r="A27" t="s" s="23">
        <f>IF(M27&lt;1,"NO","SI")</f>
        <v>17</v>
      </c>
      <c r="B27" t="s" s="23">
        <v>223</v>
      </c>
      <c r="C27" s="24">
        <v>1819</v>
      </c>
      <c r="D27" t="s" s="23">
        <v>34</v>
      </c>
      <c r="E27" s="25">
        <v>9</v>
      </c>
      <c r="F27" s="25"/>
      <c r="G27" s="24"/>
      <c r="H27" s="24"/>
      <c r="I27" s="24"/>
      <c r="J27" s="24"/>
      <c r="K27" s="26"/>
      <c r="L27" s="27">
        <f>IF(M27&gt;8,(LARGE(E27:K27,1)+LARGE(E27:K27,2)+LARGE(E27:K27,3)+LARGE(E27:K27,4)+LARGE(E27:K27,5)+LARGE(E27:K27,6)+LARGE(E27:K27,7)+LARGE(E27:K27,8)),(SUM(E27:K27)))</f>
        <v>9</v>
      </c>
      <c r="M27" s="28">
        <f>COUNTA(E27:K27)</f>
        <v>1</v>
      </c>
      <c r="N27" s="28">
        <f>IF(M27&gt;0,L27,0)</f>
        <v>9</v>
      </c>
      <c r="O27" s="29"/>
      <c r="P27" s="39">
        <v>2030</v>
      </c>
      <c r="Q27" t="s" s="31">
        <v>60</v>
      </c>
      <c r="R27" s="32">
        <f>SUMIF(C4:C51,"2030",N4:N51)</f>
        <v>30</v>
      </c>
      <c r="S27" s="33"/>
      <c r="T27" s="34">
        <f>SUMIF(C4:C51,"2030",L4:L51)</f>
        <v>30</v>
      </c>
      <c r="U27" s="43"/>
      <c r="V27" s="10"/>
      <c r="W27" s="10"/>
      <c r="X27" s="10"/>
    </row>
    <row r="28" ht="28.3" customHeight="1">
      <c r="A28" t="s" s="23">
        <f>IF(M28&lt;1,"NO","SI")</f>
        <v>17</v>
      </c>
      <c r="B28" t="s" s="23">
        <v>224</v>
      </c>
      <c r="C28" s="24">
        <v>1854</v>
      </c>
      <c r="D28" t="s" s="23">
        <v>40</v>
      </c>
      <c r="E28" s="25"/>
      <c r="F28" s="25"/>
      <c r="G28" s="24">
        <v>8</v>
      </c>
      <c r="H28" s="24"/>
      <c r="I28" s="24"/>
      <c r="J28" s="24"/>
      <c r="K28" s="26"/>
      <c r="L28" s="27">
        <f>IF(M28&gt;8,(LARGE(E28:K28,1)+LARGE(E28:K28,2)+LARGE(E28:K28,3)+LARGE(E28:K28,4)+LARGE(E28:K28,5)+LARGE(E28:K28,6)+LARGE(E28:K28,7)+LARGE(E28:K28,8)),(SUM(E28:K28)))</f>
        <v>8</v>
      </c>
      <c r="M28" s="28">
        <f>COUNTA(E28:K28)</f>
        <v>1</v>
      </c>
      <c r="N28" s="28">
        <f>IF(M28&gt;0,L28,0)</f>
        <v>8</v>
      </c>
      <c r="O28" s="29"/>
      <c r="P28" s="39">
        <v>87</v>
      </c>
      <c r="Q28" t="s" s="31">
        <v>61</v>
      </c>
      <c r="R28" s="32">
        <f>SUMIF(C3:C50,"87",N3:N50)</f>
        <v>33</v>
      </c>
      <c r="S28" s="33"/>
      <c r="T28" s="34">
        <f>SUMIF(C3:C50,"87",L3:L50)</f>
        <v>33</v>
      </c>
      <c r="U28" s="43"/>
      <c r="V28" s="10"/>
      <c r="W28" s="10"/>
      <c r="X28" s="10"/>
    </row>
    <row r="29" ht="28.3" customHeight="1">
      <c r="A29" t="s" s="23">
        <f>IF(M29&lt;1,"NO","SI")</f>
        <v>17</v>
      </c>
      <c r="B29" t="s" s="23">
        <v>225</v>
      </c>
      <c r="C29" s="24">
        <v>1028</v>
      </c>
      <c r="D29" t="s" s="23">
        <v>25</v>
      </c>
      <c r="E29" s="25"/>
      <c r="F29" s="25"/>
      <c r="G29" s="24"/>
      <c r="H29" s="24"/>
      <c r="I29" s="24">
        <v>8</v>
      </c>
      <c r="J29" s="24"/>
      <c r="K29" s="26"/>
      <c r="L29" s="27">
        <f>IF(M29&gt;8,(LARGE(E29:K29,1)+LARGE(E29:K29,2)+LARGE(E29:K29,3)+LARGE(E29:K29,4)+LARGE(E29:K29,5)+LARGE(E29:K29,6)+LARGE(E29:K29,7)+LARGE(E29:K29,8)),(SUM(E29:K29)))</f>
        <v>8</v>
      </c>
      <c r="M29" s="28">
        <f>COUNTA(E29:K29)</f>
        <v>1</v>
      </c>
      <c r="N29" s="28">
        <f>IF(M29&gt;0,L29,0)</f>
        <v>8</v>
      </c>
      <c r="O29" s="29"/>
      <c r="P29" s="39">
        <v>2113</v>
      </c>
      <c r="Q29" t="s" s="31">
        <v>62</v>
      </c>
      <c r="R29" s="32">
        <f>SUMIF(C4:C51,"2113",N4:N51)</f>
        <v>5</v>
      </c>
      <c r="S29" s="33"/>
      <c r="T29" s="34">
        <f>SUMIF(C4:C51,"2113",L4:L51)</f>
        <v>5</v>
      </c>
      <c r="U29" s="43"/>
      <c r="V29" s="10"/>
      <c r="W29" s="10"/>
      <c r="X29" s="10"/>
    </row>
    <row r="30" ht="28.3" customHeight="1">
      <c r="A30" t="s" s="23">
        <f>IF(M30&lt;1,"NO","SI")</f>
        <v>17</v>
      </c>
      <c r="B30" t="s" s="23">
        <v>226</v>
      </c>
      <c r="C30" s="24">
        <v>2077</v>
      </c>
      <c r="D30" t="s" s="23">
        <v>22</v>
      </c>
      <c r="E30" s="25"/>
      <c r="F30" s="25"/>
      <c r="G30" s="24"/>
      <c r="H30" s="24"/>
      <c r="I30" s="24">
        <v>6</v>
      </c>
      <c r="J30" s="24"/>
      <c r="K30" s="26"/>
      <c r="L30" s="27">
        <f>IF(M30&gt;8,(LARGE(E30:K30,1)+LARGE(E30:K30,2)+LARGE(E30:K30,3)+LARGE(E30:K30,4)+LARGE(E30:K30,5)+LARGE(E30:K30,6)+LARGE(E30:K30,7)+LARGE(E30:K30,8)),(SUM(E30:K30)))</f>
        <v>6</v>
      </c>
      <c r="M30" s="28">
        <f>COUNTA(E30:K30)</f>
        <v>1</v>
      </c>
      <c r="N30" s="28">
        <f>IF(M30&gt;0,L30,0)</f>
        <v>6</v>
      </c>
      <c r="O30" s="29"/>
      <c r="P30" s="39"/>
      <c r="Q30" s="40"/>
      <c r="R30" s="41"/>
      <c r="S30" s="33"/>
      <c r="T30" s="42"/>
      <c r="U30" s="43"/>
      <c r="V30" s="10"/>
      <c r="W30" s="10"/>
      <c r="X30" s="10"/>
    </row>
    <row r="31" ht="28.3" customHeight="1">
      <c r="A31" t="s" s="23">
        <f>IF(M31&lt;1,"NO","SI")</f>
        <v>17</v>
      </c>
      <c r="B31" t="s" s="23">
        <v>227</v>
      </c>
      <c r="C31" s="24">
        <v>2030</v>
      </c>
      <c r="D31" t="s" s="23">
        <v>60</v>
      </c>
      <c r="E31" s="25"/>
      <c r="F31" s="25"/>
      <c r="G31" s="24">
        <v>5</v>
      </c>
      <c r="H31" s="24"/>
      <c r="I31" s="24"/>
      <c r="J31" s="24"/>
      <c r="K31" s="26"/>
      <c r="L31" s="27">
        <f>IF(M31&gt;8,(LARGE(E31:K31,1)+LARGE(E31:K31,2)+LARGE(E31:K31,3)+LARGE(E31:K31,4)+LARGE(E31:K31,5)+LARGE(E31:K31,6)+LARGE(E31:K31,7)+LARGE(E31:K31,8)),(SUM(E31:K31)))</f>
        <v>5</v>
      </c>
      <c r="M31" s="28">
        <f>COUNTA(E31:K31)</f>
        <v>1</v>
      </c>
      <c r="N31" s="28">
        <f>IF(M31&gt;0,L31,0)</f>
        <v>5</v>
      </c>
      <c r="O31" s="29"/>
      <c r="P31" s="39"/>
      <c r="Q31" s="40"/>
      <c r="R31" s="41"/>
      <c r="S31" s="33"/>
      <c r="T31" s="42"/>
      <c r="U31" s="43"/>
      <c r="V31" s="10"/>
      <c r="W31" s="10"/>
      <c r="X31" s="10"/>
    </row>
    <row r="32" ht="28.3" customHeight="1">
      <c r="A32" t="s" s="23">
        <f>IF(M32&lt;1,"NO","SI")</f>
        <v>17</v>
      </c>
      <c r="B32" t="s" s="23">
        <v>228</v>
      </c>
      <c r="C32" s="24">
        <v>87</v>
      </c>
      <c r="D32" t="s" s="23">
        <v>61</v>
      </c>
      <c r="E32" s="25"/>
      <c r="F32" s="25"/>
      <c r="G32" s="24">
        <v>5</v>
      </c>
      <c r="H32" s="24"/>
      <c r="I32" s="24"/>
      <c r="J32" s="24"/>
      <c r="K32" s="26"/>
      <c r="L32" s="27">
        <f>IF(M32&gt;8,(LARGE(E32:K32,1)+LARGE(E32:K32,2)+LARGE(E32:K32,3)+LARGE(E32:K32,4)+LARGE(E32:K32,5)+LARGE(E32:K32,6)+LARGE(E32:K32,7)+LARGE(E32:K32,8)),(SUM(E32:K32)))</f>
        <v>5</v>
      </c>
      <c r="M32" s="28">
        <f>COUNTA(E32:K32)</f>
        <v>1</v>
      </c>
      <c r="N32" s="28">
        <f>IF(M32&gt;0,L32,0)</f>
        <v>5</v>
      </c>
      <c r="O32" s="29"/>
      <c r="P32" s="39"/>
      <c r="Q32" s="40"/>
      <c r="R32" s="41"/>
      <c r="S32" s="33"/>
      <c r="T32" s="42"/>
      <c r="U32" s="43"/>
      <c r="V32" s="10"/>
      <c r="W32" s="10"/>
      <c r="X32" s="10"/>
    </row>
    <row r="33" ht="28.3" customHeight="1">
      <c r="A33" t="s" s="23">
        <f>IF(M33&lt;1,"NO","SI")</f>
        <v>17</v>
      </c>
      <c r="B33" t="s" s="23">
        <v>229</v>
      </c>
      <c r="C33" s="24">
        <v>1214</v>
      </c>
      <c r="D33" t="s" s="23">
        <v>102</v>
      </c>
      <c r="E33" s="25">
        <v>5</v>
      </c>
      <c r="F33" s="25"/>
      <c r="G33" s="24"/>
      <c r="H33" s="24"/>
      <c r="I33" s="24"/>
      <c r="J33" s="24"/>
      <c r="K33" s="26"/>
      <c r="L33" s="27">
        <f>IF(M33&gt;8,(LARGE(E33:K33,1)+LARGE(E33:K33,2)+LARGE(E33:K33,3)+LARGE(E33:K33,4)+LARGE(E33:K33,5)+LARGE(E33:K33,6)+LARGE(E33:K33,7)+LARGE(E33:K33,8)),(SUM(E33:K33)))</f>
        <v>5</v>
      </c>
      <c r="M33" s="28">
        <f>COUNTA(E33:K33)</f>
        <v>1</v>
      </c>
      <c r="N33" s="28">
        <f>IF(M33&gt;0,L33,0)</f>
        <v>5</v>
      </c>
      <c r="O33" s="29"/>
      <c r="P33" s="39"/>
      <c r="Q33" s="40"/>
      <c r="R33" s="41"/>
      <c r="S33" s="33"/>
      <c r="T33" s="42"/>
      <c r="U33" s="43"/>
      <c r="V33" s="10"/>
      <c r="W33" s="10"/>
      <c r="X33" s="10"/>
    </row>
    <row r="34" ht="28.3" customHeight="1">
      <c r="A34" t="s" s="23">
        <f>IF(M34&lt;1,"NO","SI")</f>
        <v>17</v>
      </c>
      <c r="B34" t="s" s="23">
        <v>230</v>
      </c>
      <c r="C34" s="24">
        <v>2030</v>
      </c>
      <c r="D34" t="s" s="23">
        <v>60</v>
      </c>
      <c r="E34" s="25"/>
      <c r="F34" s="25"/>
      <c r="G34" s="24">
        <v>5</v>
      </c>
      <c r="H34" s="24"/>
      <c r="I34" s="24"/>
      <c r="J34" s="24"/>
      <c r="K34" s="26"/>
      <c r="L34" s="27">
        <f>IF(M34&gt;8,(LARGE(E34:K34,1)+LARGE(E34:K34,2)+LARGE(E34:K34,3)+LARGE(E34:K34,4)+LARGE(E34:K34,5)+LARGE(E34:K34,6)+LARGE(E34:K34,7)+LARGE(E34:K34,8)),(SUM(E34:K34)))</f>
        <v>5</v>
      </c>
      <c r="M34" s="28">
        <f>COUNTA(E34:K34)</f>
        <v>1</v>
      </c>
      <c r="N34" s="28">
        <f>IF(M34&gt;0,L34,0)</f>
        <v>5</v>
      </c>
      <c r="O34" s="29"/>
      <c r="P34" s="39"/>
      <c r="Q34" s="40"/>
      <c r="R34" s="41"/>
      <c r="S34" s="33"/>
      <c r="T34" s="42"/>
      <c r="U34" s="43"/>
      <c r="V34" s="10"/>
      <c r="W34" s="10"/>
      <c r="X34" s="10"/>
    </row>
    <row r="35" ht="28.3" customHeight="1">
      <c r="A35" t="s" s="23">
        <f>IF(M35&lt;1,"NO","SI")</f>
        <v>17</v>
      </c>
      <c r="B35" t="s" s="23">
        <v>231</v>
      </c>
      <c r="C35" s="24">
        <v>1554</v>
      </c>
      <c r="D35" t="s" s="23">
        <v>59</v>
      </c>
      <c r="E35" s="25"/>
      <c r="F35" s="25"/>
      <c r="G35" s="24"/>
      <c r="H35" s="24"/>
      <c r="I35" s="24">
        <v>5</v>
      </c>
      <c r="J35" s="24"/>
      <c r="K35" s="26"/>
      <c r="L35" s="27">
        <f>IF(M35&gt;8,(LARGE(E35:K35,1)+LARGE(E35:K35,2)+LARGE(E35:K35,3)+LARGE(E35:K35,4)+LARGE(E35:K35,5)+LARGE(E35:K35,6)+LARGE(E35:K35,7)+LARGE(E35:K35,8)),(SUM(E35:K35)))</f>
        <v>5</v>
      </c>
      <c r="M35" s="28">
        <f>COUNTA(E35:K35)</f>
        <v>1</v>
      </c>
      <c r="N35" s="28">
        <f>IF(M35&gt;0,L35,0)</f>
        <v>5</v>
      </c>
      <c r="O35" s="29"/>
      <c r="P35" s="39"/>
      <c r="Q35" s="40"/>
      <c r="R35" s="41"/>
      <c r="S35" s="33"/>
      <c r="T35" s="42"/>
      <c r="U35" s="43"/>
      <c r="V35" s="10"/>
      <c r="W35" s="10"/>
      <c r="X35" s="10"/>
    </row>
    <row r="36" ht="28.3" customHeight="1">
      <c r="A36" t="s" s="23">
        <f>IF(M36&lt;1,"NO","SI")</f>
        <v>17</v>
      </c>
      <c r="B36" t="s" s="23">
        <v>232</v>
      </c>
      <c r="C36" s="24">
        <v>2077</v>
      </c>
      <c r="D36" t="s" s="23">
        <v>22</v>
      </c>
      <c r="E36" s="25"/>
      <c r="F36" s="25"/>
      <c r="G36" s="24"/>
      <c r="H36" s="24"/>
      <c r="I36" s="24">
        <v>5</v>
      </c>
      <c r="J36" s="24"/>
      <c r="K36" s="26"/>
      <c r="L36" s="27">
        <f>IF(M36&gt;8,(LARGE(E36:K36,1)+LARGE(E36:K36,2)+LARGE(E36:K36,3)+LARGE(E36:K36,4)+LARGE(E36:K36,5)+LARGE(E36:K36,6)+LARGE(E36:K36,7)+LARGE(E36:K36,8)),(SUM(E36:K36)))</f>
        <v>5</v>
      </c>
      <c r="M36" s="28">
        <f>COUNTA(E36:K36)</f>
        <v>1</v>
      </c>
      <c r="N36" s="28">
        <f>IF(M36&gt;0,L36,0)</f>
        <v>5</v>
      </c>
      <c r="O36" s="29"/>
      <c r="P36" s="39"/>
      <c r="Q36" s="40"/>
      <c r="R36" s="41"/>
      <c r="S36" s="33"/>
      <c r="T36" s="42"/>
      <c r="U36" s="43"/>
      <c r="V36" s="10"/>
      <c r="W36" s="10"/>
      <c r="X36" s="10"/>
    </row>
    <row r="37" ht="28.3" customHeight="1">
      <c r="A37" t="s" s="23">
        <f>IF(M37&lt;1,"NO","SI")</f>
        <v>17</v>
      </c>
      <c r="B37" t="s" s="23">
        <v>233</v>
      </c>
      <c r="C37" s="24">
        <v>2113</v>
      </c>
      <c r="D37" t="s" s="23">
        <v>62</v>
      </c>
      <c r="E37" s="25"/>
      <c r="F37" s="25"/>
      <c r="G37" s="24"/>
      <c r="H37" s="24"/>
      <c r="I37" s="24">
        <v>5</v>
      </c>
      <c r="J37" s="24"/>
      <c r="K37" s="26"/>
      <c r="L37" s="27">
        <f>IF(M37&gt;8,(LARGE(E37:K37,1)+LARGE(E37:K37,2)+LARGE(E37:K37,3)+LARGE(E37:K37,4)+LARGE(E37:K37,5)+LARGE(E37:K37,6)+LARGE(E37:K37,7)+LARGE(E37:K37,8)),(SUM(E37:K37)))</f>
        <v>5</v>
      </c>
      <c r="M37" s="28">
        <f>COUNTA(E37:K37)</f>
        <v>1</v>
      </c>
      <c r="N37" s="28">
        <f>IF(M37&gt;0,L37,0)</f>
        <v>5</v>
      </c>
      <c r="O37" s="29"/>
      <c r="P37" s="39"/>
      <c r="Q37" s="40"/>
      <c r="R37" s="41"/>
      <c r="S37" s="33"/>
      <c r="T37" s="42"/>
      <c r="U37" s="43"/>
      <c r="V37" s="10"/>
      <c r="W37" s="10"/>
      <c r="X37" s="10"/>
    </row>
    <row r="38" ht="28.3" customHeight="1">
      <c r="A38" t="s" s="23">
        <f>IF(M38&lt;1,"NO","SI")</f>
        <v>52</v>
      </c>
      <c r="B38" s="24"/>
      <c r="C38" s="24"/>
      <c r="D38" s="24"/>
      <c r="E38" s="25"/>
      <c r="F38" s="25"/>
      <c r="G38" s="24"/>
      <c r="H38" s="24"/>
      <c r="I38" s="24"/>
      <c r="J38" s="24"/>
      <c r="K38" s="26"/>
      <c r="L38" s="27">
        <f>IF(M38&gt;8,(LARGE(E38:K38,1)+LARGE(E38:K38,2)+LARGE(E38:K38,3)+LARGE(E38:K38,4)+LARGE(E38:K38,5)+LARGE(E38:K38,6)+LARGE(E38:K38,7)+LARGE(E38:K38,8)),(SUM(E38:K38)))</f>
        <v>0</v>
      </c>
      <c r="M38" s="28">
        <f>COUNTA(E38:K38)</f>
        <v>0</v>
      </c>
      <c r="N38" s="28">
        <f>IF(M38&gt;0,L38,0)</f>
        <v>0</v>
      </c>
      <c r="O38" s="29"/>
      <c r="P38" s="39"/>
      <c r="Q38" s="40"/>
      <c r="R38" s="41"/>
      <c r="S38" s="33"/>
      <c r="T38" s="42"/>
      <c r="U38" s="43"/>
      <c r="V38" s="10"/>
      <c r="W38" s="10"/>
      <c r="X38" s="10"/>
    </row>
    <row r="39" ht="28.3" customHeight="1">
      <c r="A39" t="s" s="23">
        <f>IF(M39&lt;1,"NO","SI")</f>
        <v>52</v>
      </c>
      <c r="B39" s="24"/>
      <c r="C39" s="24"/>
      <c r="D39" s="24"/>
      <c r="E39" s="25"/>
      <c r="F39" s="25"/>
      <c r="G39" s="24"/>
      <c r="H39" s="24"/>
      <c r="I39" s="24"/>
      <c r="J39" s="24"/>
      <c r="K39" s="26"/>
      <c r="L39" s="27">
        <f>IF(M39&gt;8,(LARGE(E39:K39,1)+LARGE(E39:K39,2)+LARGE(E39:K39,3)+LARGE(E39:K39,4)+LARGE(E39:K39,5)+LARGE(E39:K39,6)+LARGE(E39:K39,7)+LARGE(E39:K39,8)),(SUM(E39:K39)))</f>
        <v>0</v>
      </c>
      <c r="M39" s="28">
        <f>COUNTA(E39:K39)</f>
        <v>0</v>
      </c>
      <c r="N39" s="28">
        <f>IF(M39&gt;0,L39,0)</f>
        <v>0</v>
      </c>
      <c r="O39" s="29"/>
      <c r="P39" s="39"/>
      <c r="Q39" s="40"/>
      <c r="R39" s="41"/>
      <c r="S39" s="33"/>
      <c r="T39" s="42"/>
      <c r="U39" s="43"/>
      <c r="V39" s="10"/>
      <c r="W39" s="10"/>
      <c r="X39" s="10"/>
    </row>
    <row r="40" ht="28.3" customHeight="1">
      <c r="A40" t="s" s="23">
        <f>IF(M40&lt;1,"NO","SI")</f>
        <v>52</v>
      </c>
      <c r="B40" s="24"/>
      <c r="C40" s="24"/>
      <c r="D40" s="24"/>
      <c r="E40" s="25"/>
      <c r="F40" s="25"/>
      <c r="G40" s="24"/>
      <c r="H40" s="24"/>
      <c r="I40" s="24"/>
      <c r="J40" s="24"/>
      <c r="K40" s="26"/>
      <c r="L40" s="27">
        <f>IF(M40&gt;8,(LARGE(E40:K40,1)+LARGE(E40:K40,2)+LARGE(E40:K40,3)+LARGE(E40:K40,4)+LARGE(E40:K40,5)+LARGE(E40:K40,6)+LARGE(E40:K40,7)+LARGE(E40:K40,8)),(SUM(E40:K40)))</f>
        <v>0</v>
      </c>
      <c r="M40" s="28">
        <f>COUNTA(E40:K40)</f>
        <v>0</v>
      </c>
      <c r="N40" s="28">
        <f>IF(M40&gt;0,L40,0)</f>
        <v>0</v>
      </c>
      <c r="O40" s="29"/>
      <c r="P40" s="39"/>
      <c r="Q40" s="40"/>
      <c r="R40" s="41"/>
      <c r="S40" s="33"/>
      <c r="T40" s="42"/>
      <c r="U40" s="43"/>
      <c r="V40" s="10"/>
      <c r="W40" s="10"/>
      <c r="X40" s="10"/>
    </row>
    <row r="41" ht="28.3" customHeight="1">
      <c r="A41" t="s" s="23">
        <f>IF(M41&lt;1,"NO","SI")</f>
        <v>52</v>
      </c>
      <c r="B41" s="24"/>
      <c r="C41" s="24"/>
      <c r="D41" s="24"/>
      <c r="E41" s="25"/>
      <c r="F41" s="25"/>
      <c r="G41" s="24"/>
      <c r="H41" s="24"/>
      <c r="I41" s="24"/>
      <c r="J41" s="24"/>
      <c r="K41" s="26"/>
      <c r="L41" s="27">
        <f>IF(M41&gt;8,(LARGE(E41:K41,1)+LARGE(E41:K41,2)+LARGE(E41:K41,3)+LARGE(E41:K41,4)+LARGE(E41:K41,5)+LARGE(E41:K41,6)+LARGE(E41:K41,7)+LARGE(E41:K41,8)),(SUM(E41:K41)))</f>
        <v>0</v>
      </c>
      <c r="M41" s="28">
        <f>COUNTA(E41:K41)</f>
        <v>0</v>
      </c>
      <c r="N41" s="28">
        <f>IF(M41&gt;0,L41,0)</f>
        <v>0</v>
      </c>
      <c r="O41" s="43"/>
      <c r="P41" s="44"/>
      <c r="Q41" s="82"/>
      <c r="R41" s="83">
        <f>SUM(R3:R40)</f>
        <v>2734</v>
      </c>
      <c r="S41" s="84"/>
      <c r="T41" s="47">
        <f>SUM(T3:T40)</f>
        <v>2734</v>
      </c>
      <c r="U41" s="43"/>
      <c r="V41" s="10"/>
      <c r="W41" s="10"/>
      <c r="X41" s="10"/>
    </row>
    <row r="42" ht="28.3" customHeight="1">
      <c r="A42" t="s" s="23">
        <f>IF(M42&lt;1,"NO","SI")</f>
        <v>52</v>
      </c>
      <c r="B42" s="24"/>
      <c r="C42" s="24"/>
      <c r="D42" s="24"/>
      <c r="E42" s="25"/>
      <c r="F42" s="25"/>
      <c r="G42" s="24"/>
      <c r="H42" s="24"/>
      <c r="I42" s="24"/>
      <c r="J42" s="24"/>
      <c r="K42" s="26"/>
      <c r="L42" s="27">
        <f>IF(M42&gt;8,(LARGE(E42:K42,1)+LARGE(E42:K42,2)+LARGE(E42:K42,3)+LARGE(E42:K42,4)+LARGE(E42:K42,5)+LARGE(E42:K42,6)+LARGE(E42:K42,7)+LARGE(E42:K42,8)),(SUM(E42:K42)))</f>
        <v>0</v>
      </c>
      <c r="M42" s="28">
        <f>COUNTA(E42:K42)</f>
        <v>0</v>
      </c>
      <c r="N42" s="28">
        <f>IF(M42&gt;0,L42,0)</f>
        <v>0</v>
      </c>
      <c r="O42" s="43"/>
      <c r="P42" s="10"/>
      <c r="Q42" s="10"/>
      <c r="R42" s="85"/>
      <c r="S42" s="10"/>
      <c r="T42" s="44"/>
      <c r="U42" s="10"/>
      <c r="V42" s="10"/>
      <c r="W42" s="10"/>
      <c r="X42" s="10"/>
    </row>
    <row r="43" ht="28.3" customHeight="1">
      <c r="A43" t="s" s="23">
        <f>IF(M43&lt;1,"NO","SI")</f>
        <v>52</v>
      </c>
      <c r="B43" s="24"/>
      <c r="C43" s="24"/>
      <c r="D43" s="24"/>
      <c r="E43" s="25"/>
      <c r="F43" s="25"/>
      <c r="G43" s="24"/>
      <c r="H43" s="24"/>
      <c r="I43" s="24"/>
      <c r="J43" s="24"/>
      <c r="K43" s="26"/>
      <c r="L43" s="27">
        <f>IF(M43&gt;8,(LARGE(E43:K43,1)+LARGE(E43:K43,2)+LARGE(E43:K43,3)+LARGE(E43:K43,4)+LARGE(E43:K43,5)+LARGE(E43:K43,6)+LARGE(E43:K43,7)+LARGE(E43:K43,8)),(SUM(E43:K43)))</f>
        <v>0</v>
      </c>
      <c r="M43" s="28">
        <f>COUNTA(E43:K43)</f>
        <v>0</v>
      </c>
      <c r="N43" s="28">
        <f>IF(M43&gt;0,L43,0)</f>
        <v>0</v>
      </c>
      <c r="O43" s="43"/>
      <c r="P43" s="10"/>
      <c r="Q43" s="10"/>
      <c r="R43" s="10"/>
      <c r="S43" s="10"/>
      <c r="T43" s="10"/>
      <c r="U43" s="10"/>
      <c r="V43" s="10"/>
      <c r="W43" s="10"/>
      <c r="X43" s="10"/>
    </row>
    <row r="44" ht="28.3" customHeight="1">
      <c r="A44" t="s" s="23">
        <f>IF(M44&lt;1,"NO","SI")</f>
        <v>52</v>
      </c>
      <c r="B44" s="24"/>
      <c r="C44" s="24"/>
      <c r="D44" s="24"/>
      <c r="E44" s="25"/>
      <c r="F44" s="25"/>
      <c r="G44" s="24"/>
      <c r="H44" s="24"/>
      <c r="I44" s="24"/>
      <c r="J44" s="24"/>
      <c r="K44" s="26"/>
      <c r="L44" s="27">
        <f>IF(M44&gt;8,(LARGE(E44:K44,1)+LARGE(E44:K44,2)+LARGE(E44:K44,3)+LARGE(E44:K44,4)+LARGE(E44:K44,5)+LARGE(E44:K44,6)+LARGE(E44:K44,7)+LARGE(E44:K44,8)),(SUM(E44:K44)))</f>
        <v>0</v>
      </c>
      <c r="M44" s="28">
        <f>COUNTA(E44:K44)</f>
        <v>0</v>
      </c>
      <c r="N44" s="28">
        <f>IF(M44&gt;0,L44,0)</f>
        <v>0</v>
      </c>
      <c r="O44" s="43"/>
      <c r="P44" s="10"/>
      <c r="Q44" s="10"/>
      <c r="R44" s="10"/>
      <c r="S44" s="10"/>
      <c r="T44" s="10"/>
      <c r="U44" s="10"/>
      <c r="V44" s="10"/>
      <c r="W44" s="10"/>
      <c r="X44" s="10"/>
    </row>
    <row r="45" ht="28.3" customHeight="1">
      <c r="A45" t="s" s="23">
        <f>IF(M45&lt;1,"NO","SI")</f>
        <v>52</v>
      </c>
      <c r="B45" s="24"/>
      <c r="C45" s="24"/>
      <c r="D45" s="24"/>
      <c r="E45" s="25"/>
      <c r="F45" s="25"/>
      <c r="G45" s="24"/>
      <c r="H45" s="24"/>
      <c r="I45" s="24"/>
      <c r="J45" s="24"/>
      <c r="K45" s="26"/>
      <c r="L45" s="27">
        <f>IF(M45&gt;8,(LARGE(E45:K45,1)+LARGE(E45:K45,2)+LARGE(E45:K45,3)+LARGE(E45:K45,4)+LARGE(E45:K45,5)+LARGE(E45:K45,6)+LARGE(E45:K45,7)+LARGE(E45:K45,8)),(SUM(E45:K45)))</f>
        <v>0</v>
      </c>
      <c r="M45" s="28">
        <f>COUNTA(E45:K45)</f>
        <v>0</v>
      </c>
      <c r="N45" s="28">
        <f>IF(M45&gt;0,L45,0)</f>
        <v>0</v>
      </c>
      <c r="O45" s="43"/>
      <c r="P45" s="10"/>
      <c r="Q45" s="10"/>
      <c r="R45" s="10"/>
      <c r="S45" s="10"/>
      <c r="T45" s="10"/>
      <c r="U45" s="10"/>
      <c r="V45" s="10"/>
      <c r="W45" s="10"/>
      <c r="X45" s="10"/>
    </row>
    <row r="46" ht="28.3" customHeight="1">
      <c r="A46" t="s" s="23">
        <f>IF(M46&lt;1,"NO","SI")</f>
        <v>52</v>
      </c>
      <c r="B46" s="24"/>
      <c r="C46" s="24"/>
      <c r="D46" s="24"/>
      <c r="E46" s="25"/>
      <c r="F46" s="25"/>
      <c r="G46" s="24"/>
      <c r="H46" s="24"/>
      <c r="I46" s="24"/>
      <c r="J46" s="24"/>
      <c r="K46" s="26"/>
      <c r="L46" s="27">
        <f>IF(M46&gt;8,(LARGE(E46:K46,1)+LARGE(E46:K46,2)+LARGE(E46:K46,3)+LARGE(E46:K46,4)+LARGE(E46:K46,5)+LARGE(E46:K46,6)+LARGE(E46:K46,7)+LARGE(E46:K46,8)),(SUM(E46:K46)))</f>
        <v>0</v>
      </c>
      <c r="M46" s="28">
        <f>COUNTA(E46:K46)</f>
        <v>0</v>
      </c>
      <c r="N46" s="28">
        <f>IF(M46&gt;0,L46,0)</f>
        <v>0</v>
      </c>
      <c r="O46" s="43"/>
      <c r="P46" s="10"/>
      <c r="Q46" s="10"/>
      <c r="R46" s="10"/>
      <c r="S46" s="10"/>
      <c r="T46" s="10"/>
      <c r="U46" s="10"/>
      <c r="V46" s="10"/>
      <c r="W46" s="10"/>
      <c r="X46" s="10"/>
    </row>
    <row r="47" ht="28.3" customHeight="1">
      <c r="A47" t="s" s="23">
        <f>IF(M47&lt;1,"NO","SI")</f>
        <v>52</v>
      </c>
      <c r="B47" s="24"/>
      <c r="C47" s="24"/>
      <c r="D47" s="24"/>
      <c r="E47" s="25"/>
      <c r="F47" s="25"/>
      <c r="G47" s="24"/>
      <c r="H47" s="24"/>
      <c r="I47" s="24"/>
      <c r="J47" s="24"/>
      <c r="K47" s="26"/>
      <c r="L47" s="27">
        <f>IF(M47&gt;8,(LARGE(E47:K47,1)+LARGE(E47:K47,2)+LARGE(E47:K47,3)+LARGE(E47:K47,4)+LARGE(E47:K47,5)+LARGE(E47:K47,6)+LARGE(E47:K47,7)+LARGE(E47:K47,8)),(SUM(E47:K47)))</f>
        <v>0</v>
      </c>
      <c r="M47" s="28">
        <f>COUNTA(E47:K47)</f>
        <v>0</v>
      </c>
      <c r="N47" s="28">
        <f>IF(M47&gt;0,L47,0)</f>
        <v>0</v>
      </c>
      <c r="O47" s="43"/>
      <c r="P47" s="10"/>
      <c r="Q47" s="10"/>
      <c r="R47" s="10"/>
      <c r="S47" s="10"/>
      <c r="T47" s="10"/>
      <c r="U47" s="10"/>
      <c r="V47" s="10"/>
      <c r="W47" s="10"/>
      <c r="X47" s="10"/>
    </row>
    <row r="48" ht="28.3" customHeight="1">
      <c r="A48" t="s" s="23">
        <f>IF(M48&lt;1,"NO","SI")</f>
        <v>52</v>
      </c>
      <c r="B48" s="24"/>
      <c r="C48" s="24"/>
      <c r="D48" s="24"/>
      <c r="E48" s="25"/>
      <c r="F48" s="25"/>
      <c r="G48" s="24"/>
      <c r="H48" s="24"/>
      <c r="I48" s="24"/>
      <c r="J48" s="24"/>
      <c r="K48" s="26"/>
      <c r="L48" s="27">
        <f>IF(M48&gt;8,(LARGE(E48:K48,1)+LARGE(E48:K48,2)+LARGE(E48:K48,3)+LARGE(E48:K48,4)+LARGE(E48:K48,5)+LARGE(E48:K48,6)+LARGE(E48:K48,7)+LARGE(E48:K48,8)),(SUM(E48:K48)))</f>
        <v>0</v>
      </c>
      <c r="M48" s="28">
        <f>COUNTA(E48:K48)</f>
        <v>0</v>
      </c>
      <c r="N48" s="28">
        <f>IF(M48&gt;0,L48,0)</f>
        <v>0</v>
      </c>
      <c r="O48" s="43"/>
      <c r="P48" s="10"/>
      <c r="Q48" s="10"/>
      <c r="R48" s="10"/>
      <c r="S48" s="10"/>
      <c r="T48" s="10"/>
      <c r="U48" s="10"/>
      <c r="V48" s="10"/>
      <c r="W48" s="10"/>
      <c r="X48" s="10"/>
    </row>
    <row r="49" ht="28.3" customHeight="1">
      <c r="A49" t="s" s="23">
        <f>IF(M49&lt;1,"NO","SI")</f>
        <v>52</v>
      </c>
      <c r="B49" s="24"/>
      <c r="C49" s="24"/>
      <c r="D49" s="24"/>
      <c r="E49" s="25"/>
      <c r="F49" s="25"/>
      <c r="G49" s="24"/>
      <c r="H49" s="24"/>
      <c r="I49" s="24"/>
      <c r="J49" s="24"/>
      <c r="K49" s="26"/>
      <c r="L49" s="27">
        <f>IF(M49&gt;8,(LARGE(E49:K49,1)+LARGE(E49:K49,2)+LARGE(E49:K49,3)+LARGE(E49:K49,4)+LARGE(E49:K49,5)+LARGE(E49:K49,6)+LARGE(E49:K49,7)+LARGE(E49:K49,8)),(SUM(E49:K49)))</f>
        <v>0</v>
      </c>
      <c r="M49" s="28">
        <f>COUNTA(E49:K49)</f>
        <v>0</v>
      </c>
      <c r="N49" s="28">
        <f>IF(M49&gt;0,L49,0)</f>
        <v>0</v>
      </c>
      <c r="O49" s="43"/>
      <c r="P49" s="10"/>
      <c r="Q49" s="10"/>
      <c r="R49" s="10"/>
      <c r="S49" s="10"/>
      <c r="T49" s="10"/>
      <c r="U49" s="10"/>
      <c r="V49" s="10"/>
      <c r="W49" s="10"/>
      <c r="X49" s="10"/>
    </row>
    <row r="50" ht="28.3" customHeight="1">
      <c r="A50" t="s" s="23">
        <f>IF(M50&lt;1,"NO","SI")</f>
        <v>52</v>
      </c>
      <c r="B50" s="24"/>
      <c r="C50" s="24"/>
      <c r="D50" s="24"/>
      <c r="E50" s="25"/>
      <c r="F50" s="25"/>
      <c r="G50" s="24"/>
      <c r="H50" s="24"/>
      <c r="I50" s="24"/>
      <c r="J50" s="24"/>
      <c r="K50" s="26"/>
      <c r="L50" s="27">
        <f>IF(M50&gt;8,(LARGE(E50:K50,1)+LARGE(E50:K50,2)+LARGE(E50:K50,3)+LARGE(E50:K50,4)+LARGE(E50:K50,5)+LARGE(E50:K50,6)+LARGE(E50:K50,7)+LARGE(E50:K50,8)),(SUM(E50:K50)))</f>
        <v>0</v>
      </c>
      <c r="M50" s="28">
        <f>COUNTA(E50:K50)</f>
        <v>0</v>
      </c>
      <c r="N50" s="28">
        <f>IF(M50&gt;0,L50,0)</f>
        <v>0</v>
      </c>
      <c r="O50" s="43"/>
      <c r="P50" s="10"/>
      <c r="Q50" s="10"/>
      <c r="R50" s="10"/>
      <c r="S50" s="10"/>
      <c r="T50" s="10"/>
      <c r="U50" s="10"/>
      <c r="V50" s="10"/>
      <c r="W50" s="10"/>
      <c r="X50" s="10"/>
    </row>
    <row r="51" ht="28.3" customHeight="1">
      <c r="A51" t="s" s="23">
        <f>IF(M51&lt;1,"NO","SI")</f>
        <v>52</v>
      </c>
      <c r="B51" s="24"/>
      <c r="C51" s="24"/>
      <c r="D51" s="24"/>
      <c r="E51" s="25"/>
      <c r="F51" s="25"/>
      <c r="G51" s="24"/>
      <c r="H51" s="24"/>
      <c r="I51" s="24"/>
      <c r="J51" s="24"/>
      <c r="K51" s="26"/>
      <c r="L51" s="27">
        <f>IF(M51&gt;8,(LARGE(E51:K51,1)+LARGE(E51:K51,2)+LARGE(E51:K51,3)+LARGE(E51:K51,4)+LARGE(E51:K51,5)+LARGE(E51:K51,6)+LARGE(E51:K51,7)+LARGE(E51:K51,8)),(SUM(E51:K51)))</f>
        <v>0</v>
      </c>
      <c r="M51" s="28">
        <f>COUNTA(E51:K51)</f>
        <v>0</v>
      </c>
      <c r="N51" s="28">
        <f>IF(M51&gt;0,L51,0)</f>
        <v>0</v>
      </c>
      <c r="O51" s="43"/>
      <c r="P51" s="10"/>
      <c r="Q51" s="10"/>
      <c r="R51" s="10"/>
      <c r="S51" s="10"/>
      <c r="T51" s="10"/>
      <c r="U51" s="10"/>
      <c r="V51" s="10"/>
      <c r="W51" s="10"/>
      <c r="X51" s="10"/>
    </row>
    <row r="52" ht="28.3" customHeight="1">
      <c r="A52" t="s" s="23">
        <f>IF(M52&lt;1,"NO","SI")</f>
        <v>52</v>
      </c>
      <c r="B52" s="24"/>
      <c r="C52" s="24"/>
      <c r="D52" s="24"/>
      <c r="E52" s="25"/>
      <c r="F52" s="25"/>
      <c r="G52" s="24"/>
      <c r="H52" s="24"/>
      <c r="I52" s="24"/>
      <c r="J52" s="24"/>
      <c r="K52" s="26"/>
      <c r="L52" s="27">
        <f>IF(M52&gt;8,(LARGE(E52:K52,1)+LARGE(E52:K52,2)+LARGE(E52:K52,3)+LARGE(E52:K52,4)+LARGE(E52:K52,5)+LARGE(E52:K52,6)+LARGE(E52:K52,7)+LARGE(E52:K52,8)),(SUM(E52:K52)))</f>
        <v>0</v>
      </c>
      <c r="M52" s="28">
        <f>COUNTA(E52:K52)</f>
        <v>0</v>
      </c>
      <c r="N52" s="28">
        <f>IF(M52&gt;0,L52,0)</f>
        <v>0</v>
      </c>
      <c r="O52" s="43"/>
      <c r="P52" s="10"/>
      <c r="Q52" s="10"/>
      <c r="R52" s="10"/>
      <c r="S52" s="10"/>
      <c r="T52" s="10"/>
      <c r="U52" s="10"/>
      <c r="V52" s="10"/>
      <c r="W52" s="10"/>
      <c r="X52" s="10"/>
    </row>
    <row r="53" ht="28.3" customHeight="1">
      <c r="A53" t="s" s="23">
        <f>IF(M53&lt;1,"NO","SI")</f>
        <v>52</v>
      </c>
      <c r="B53" s="24"/>
      <c r="C53" s="24"/>
      <c r="D53" s="24"/>
      <c r="E53" s="25"/>
      <c r="F53" s="25"/>
      <c r="G53" s="24"/>
      <c r="H53" s="24"/>
      <c r="I53" s="24"/>
      <c r="J53" s="24"/>
      <c r="K53" s="26"/>
      <c r="L53" s="27">
        <f>IF(M53&gt;8,(LARGE(E53:K53,1)+LARGE(E53:K53,2)+LARGE(E53:K53,3)+LARGE(E53:K53,4)+LARGE(E53:K53,5)+LARGE(E53:K53,6)+LARGE(E53:K53,7)+LARGE(E53:K53,8)),(SUM(E53:K53)))</f>
        <v>0</v>
      </c>
      <c r="M53" s="28">
        <f>COUNTA(E53:K53)</f>
        <v>0</v>
      </c>
      <c r="N53" s="28">
        <f>IF(M53&gt;0,L53,0)</f>
        <v>0</v>
      </c>
      <c r="O53" s="43"/>
      <c r="P53" s="10"/>
      <c r="Q53" s="10"/>
      <c r="R53" s="10"/>
      <c r="S53" s="10"/>
      <c r="T53" s="10"/>
      <c r="U53" s="10"/>
      <c r="V53" s="10"/>
      <c r="W53" s="10"/>
      <c r="X53" s="10"/>
    </row>
    <row r="54" ht="28.3" customHeight="1">
      <c r="A54" t="s" s="23">
        <f>IF(M54&lt;1,"NO","SI")</f>
        <v>52</v>
      </c>
      <c r="B54" s="24"/>
      <c r="C54" s="24"/>
      <c r="D54" s="24"/>
      <c r="E54" s="25"/>
      <c r="F54" s="25"/>
      <c r="G54" s="24"/>
      <c r="H54" s="24"/>
      <c r="I54" s="24"/>
      <c r="J54" s="24"/>
      <c r="K54" s="26"/>
      <c r="L54" s="27">
        <f>IF(M54&gt;8,(LARGE(E54:K54,1)+LARGE(E54:K54,2)+LARGE(E54:K54,3)+LARGE(E54:K54,4)+LARGE(E54:K54,5)+LARGE(E54:K54,6)+LARGE(E54:K54,7)+LARGE(E54:K54,8)),(SUM(E54:K54)))</f>
        <v>0</v>
      </c>
      <c r="M54" s="28">
        <f>COUNTA(E54:K54)</f>
        <v>0</v>
      </c>
      <c r="N54" s="28">
        <f>IF(M54&gt;0,L54,0)</f>
        <v>0</v>
      </c>
      <c r="O54" s="43"/>
      <c r="P54" s="10"/>
      <c r="Q54" s="10"/>
      <c r="R54" s="10"/>
      <c r="S54" s="10"/>
      <c r="T54" s="10"/>
      <c r="U54" s="10"/>
      <c r="V54" s="10"/>
      <c r="W54" s="10"/>
      <c r="X54" s="10"/>
    </row>
    <row r="55" ht="28.3" customHeight="1">
      <c r="A55" t="s" s="23">
        <f>IF(M55&lt;1,"NO","SI")</f>
        <v>52</v>
      </c>
      <c r="B55" s="24"/>
      <c r="C55" s="24"/>
      <c r="D55" s="24"/>
      <c r="E55" s="25"/>
      <c r="F55" s="25"/>
      <c r="G55" s="24"/>
      <c r="H55" s="24"/>
      <c r="I55" s="24"/>
      <c r="J55" s="24"/>
      <c r="K55" s="26"/>
      <c r="L55" s="27">
        <f>IF(M55&gt;8,(LARGE(E55:K55,1)+LARGE(E55:K55,2)+LARGE(E55:K55,3)+LARGE(E55:K55,4)+LARGE(E55:K55,5)+LARGE(E55:K55,6)+LARGE(E55:K55,7)+LARGE(E55:K55,8)),(SUM(E55:K55)))</f>
        <v>0</v>
      </c>
      <c r="M55" s="28">
        <f>COUNTA(E55:K55)</f>
        <v>0</v>
      </c>
      <c r="N55" s="28">
        <f>IF(M55&gt;0,L55,0)</f>
        <v>0</v>
      </c>
      <c r="O55" s="43"/>
      <c r="P55" s="10"/>
      <c r="Q55" s="10"/>
      <c r="R55" s="10"/>
      <c r="S55" s="10"/>
      <c r="T55" s="10"/>
      <c r="U55" s="10"/>
      <c r="V55" s="10"/>
      <c r="W55" s="10"/>
      <c r="X55" s="10"/>
    </row>
    <row r="56" ht="28.3" customHeight="1">
      <c r="A56" t="s" s="23">
        <f>IF(M56&lt;1,"NO","SI")</f>
        <v>52</v>
      </c>
      <c r="B56" s="24"/>
      <c r="C56" s="24"/>
      <c r="D56" s="24"/>
      <c r="E56" s="25"/>
      <c r="F56" s="25"/>
      <c r="G56" s="24"/>
      <c r="H56" s="24"/>
      <c r="I56" s="24"/>
      <c r="J56" s="24"/>
      <c r="K56" s="26"/>
      <c r="L56" s="27">
        <f>IF(M56&gt;8,(LARGE(E56:K56,1)+LARGE(E56:K56,2)+LARGE(E56:K56,3)+LARGE(E56:K56,4)+LARGE(E56:K56,5)+LARGE(E56:K56,6)+LARGE(E56:K56,7)+LARGE(E56:K56,8)),(SUM(E56:K56)))</f>
        <v>0</v>
      </c>
      <c r="M56" s="28">
        <f>COUNTA(E56:K56)</f>
        <v>0</v>
      </c>
      <c r="N56" s="28">
        <f>IF(M56&gt;0,L56,0)</f>
        <v>0</v>
      </c>
      <c r="O56" s="43"/>
      <c r="P56" s="10"/>
      <c r="Q56" s="10"/>
      <c r="R56" s="10"/>
      <c r="S56" s="10"/>
      <c r="T56" s="10"/>
      <c r="U56" s="10"/>
      <c r="V56" s="10"/>
      <c r="W56" s="10"/>
      <c r="X56" s="10"/>
    </row>
    <row r="57" ht="27.8" customHeight="1">
      <c r="A57" s="49">
        <f>COUNTIF(A3:A56,"SI")</f>
        <v>35</v>
      </c>
      <c r="B57" s="49">
        <f>COUNTA(B3:B56)</f>
        <v>35</v>
      </c>
      <c r="C57" s="49"/>
      <c r="D57" s="49"/>
      <c r="E57" s="50"/>
      <c r="F57" s="50"/>
      <c r="G57" s="49"/>
      <c r="H57" s="49"/>
      <c r="I57" s="49"/>
      <c r="J57" s="49"/>
      <c r="K57" s="51"/>
      <c r="L57" s="105">
        <f>SUM(L3:L56)</f>
        <v>2734</v>
      </c>
      <c r="M57" s="53"/>
      <c r="N57" s="106">
        <f>SUM(N3:N56)</f>
        <v>2734</v>
      </c>
      <c r="O57" s="43"/>
      <c r="P57" s="10"/>
      <c r="Q57" s="10"/>
      <c r="R57" s="10"/>
      <c r="S57" s="10"/>
      <c r="T57" s="10"/>
      <c r="U57" s="10"/>
      <c r="V57" s="10"/>
      <c r="W57" s="10"/>
      <c r="X57" s="10"/>
    </row>
    <row r="58" ht="27.3" customHeight="1">
      <c r="A58" s="107"/>
      <c r="B58" s="107"/>
      <c r="C58" s="107"/>
      <c r="D58" s="107"/>
      <c r="E58" s="108"/>
      <c r="F58" s="108"/>
      <c r="G58" s="107"/>
      <c r="H58" s="107"/>
      <c r="I58" s="107"/>
      <c r="J58" s="107"/>
      <c r="K58" s="107"/>
      <c r="L58" s="109"/>
      <c r="M58" s="10"/>
      <c r="N58" s="85"/>
      <c r="O58" s="10"/>
      <c r="P58" s="10"/>
      <c r="Q58" s="10"/>
      <c r="R58" s="10"/>
      <c r="S58" s="10"/>
      <c r="T58" s="10"/>
      <c r="U58" s="10"/>
      <c r="V58" s="10"/>
      <c r="W58" s="10"/>
      <c r="X58" s="10"/>
    </row>
    <row r="59" ht="27.3" customHeight="1">
      <c r="A59" s="107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</row>
  </sheetData>
  <mergeCells count="1">
    <mergeCell ref="A1:E1"/>
  </mergeCells>
  <pageMargins left="1" right="1" top="1" bottom="1" header="0.25" footer="0.25"/>
  <pageSetup firstPageNumber="1" fitToHeight="1" fitToWidth="1" scale="100" useFirstPageNumber="0" orientation="portrait" pageOrder="downThenOver"/>
  <headerFooter>
    <oddHeader>&amp;L&amp;"Times New Roman,Regular"&amp;12&amp;K000000RA M</oddHeader>
    <oddFooter>&amp;L&amp;"Helvetica,Regular"&amp;12&amp;K000000&amp;P</oddFooter>
  </headerFooter>
</worksheet>
</file>

<file path=xl/worksheets/sheet14.xml><?xml version="1.0" encoding="utf-8"?>
<worksheet xmlns:r="http://schemas.openxmlformats.org/officeDocument/2006/relationships" xmlns="http://schemas.openxmlformats.org/spreadsheetml/2006/main">
  <sheetPr>
    <pageSetUpPr fitToPage="1"/>
  </sheetPr>
  <dimension ref="A1:L14"/>
  <sheetViews>
    <sheetView workbookViewId="0" showGridLines="0" defaultGridColor="1"/>
  </sheetViews>
  <sheetFormatPr defaultColWidth="16.3333" defaultRowHeight="18" customHeight="1" outlineLevelRow="0" outlineLevelCol="0"/>
  <cols>
    <col min="1" max="1" width="4.64062" style="115" customWidth="1"/>
    <col min="2" max="2" width="26.2969" style="115" customWidth="1"/>
    <col min="3" max="3" width="5.22656" style="115" customWidth="1"/>
    <col min="4" max="4" width="24.4453" style="115" customWidth="1"/>
    <col min="5" max="5" width="11.2891" style="115" customWidth="1"/>
    <col min="6" max="6" width="11.4531" style="115" customWidth="1"/>
    <col min="7" max="7" width="11.8047" style="115" customWidth="1"/>
    <col min="8" max="8" width="11.4766" style="115" customWidth="1"/>
    <col min="9" max="9" width="11.5312" style="115" customWidth="1"/>
    <col min="10" max="10" width="11.5625" style="115" customWidth="1"/>
    <col min="11" max="11" width="11.5625" style="115" customWidth="1"/>
    <col min="12" max="12" width="6.57812" style="115" customWidth="1"/>
    <col min="13" max="256" width="16.3516" style="115" customWidth="1"/>
  </cols>
  <sheetData>
    <row r="1" ht="20.35" customHeight="1">
      <c r="A1" t="s" s="56">
        <v>196</v>
      </c>
      <c r="B1" s="57"/>
      <c r="C1" s="57"/>
      <c r="D1" s="57"/>
      <c r="E1" s="57"/>
      <c r="F1" s="94"/>
      <c r="G1" s="94"/>
      <c r="H1" s="94"/>
      <c r="I1" s="94"/>
      <c r="J1" s="94"/>
      <c r="K1" s="94"/>
      <c r="L1" s="95"/>
    </row>
    <row r="2" ht="32.35" customHeight="1">
      <c r="A2" t="s" s="56">
        <v>107</v>
      </c>
      <c r="B2" t="s" s="56">
        <v>1</v>
      </c>
      <c r="C2" t="s" s="56">
        <v>108</v>
      </c>
      <c r="D2" t="s" s="56">
        <v>3</v>
      </c>
      <c r="E2" t="s" s="56">
        <v>4</v>
      </c>
      <c r="F2" t="s" s="56">
        <v>5</v>
      </c>
      <c r="G2" t="s" s="56">
        <v>6</v>
      </c>
      <c r="H2" t="s" s="56">
        <v>7</v>
      </c>
      <c r="I2" t="s" s="56">
        <v>8</v>
      </c>
      <c r="J2" t="s" s="56">
        <v>9</v>
      </c>
      <c r="K2" t="s" s="56">
        <v>10</v>
      </c>
      <c r="L2" t="s" s="68">
        <v>11</v>
      </c>
    </row>
    <row r="3" ht="20.35" customHeight="1">
      <c r="A3" s="62"/>
      <c r="B3" s="62"/>
      <c r="C3" s="57"/>
      <c r="D3" s="62"/>
      <c r="E3" s="57"/>
      <c r="F3" s="57"/>
      <c r="G3" s="57"/>
      <c r="H3" s="57"/>
      <c r="I3" s="57"/>
      <c r="J3" s="57"/>
      <c r="K3" s="57"/>
      <c r="L3" s="63"/>
    </row>
    <row r="4" ht="20.35" customHeight="1">
      <c r="A4" s="62"/>
      <c r="B4" s="62"/>
      <c r="C4" s="57"/>
      <c r="D4" s="62"/>
      <c r="E4" s="57"/>
      <c r="F4" s="57"/>
      <c r="G4" s="57"/>
      <c r="H4" s="57"/>
      <c r="I4" s="57"/>
      <c r="J4" s="57"/>
      <c r="K4" s="57"/>
      <c r="L4" s="63"/>
    </row>
    <row r="5" ht="20.35" customHeight="1">
      <c r="A5" s="62"/>
      <c r="B5" s="62"/>
      <c r="C5" s="57"/>
      <c r="D5" s="62"/>
      <c r="E5" s="57"/>
      <c r="F5" s="57"/>
      <c r="G5" s="57"/>
      <c r="H5" s="57"/>
      <c r="I5" s="69"/>
      <c r="J5" s="57"/>
      <c r="K5" s="57"/>
      <c r="L5" s="63"/>
    </row>
    <row r="6" ht="20.35" customHeight="1">
      <c r="A6" s="62"/>
      <c r="B6" s="62"/>
      <c r="C6" s="57"/>
      <c r="D6" s="62"/>
      <c r="E6" s="57"/>
      <c r="F6" s="57"/>
      <c r="G6" s="57"/>
      <c r="H6" s="57"/>
      <c r="I6" s="57"/>
      <c r="J6" s="57"/>
      <c r="K6" s="57"/>
      <c r="L6" s="63"/>
    </row>
    <row r="7" ht="20.35" customHeight="1">
      <c r="A7" s="62"/>
      <c r="B7" s="62"/>
      <c r="C7" s="57"/>
      <c r="D7" s="62"/>
      <c r="E7" s="57"/>
      <c r="F7" s="57"/>
      <c r="G7" s="57"/>
      <c r="H7" s="57"/>
      <c r="I7" s="57"/>
      <c r="J7" s="57"/>
      <c r="K7" s="57"/>
      <c r="L7" s="63"/>
    </row>
    <row r="8" ht="20.35" customHeight="1">
      <c r="A8" s="62"/>
      <c r="B8" s="62"/>
      <c r="C8" s="57"/>
      <c r="D8" s="62"/>
      <c r="E8" s="57"/>
      <c r="F8" s="57"/>
      <c r="G8" s="57"/>
      <c r="H8" s="57"/>
      <c r="I8" s="69"/>
      <c r="J8" s="57"/>
      <c r="K8" s="57"/>
      <c r="L8" s="63"/>
    </row>
    <row r="9" ht="20.35" customHeight="1">
      <c r="A9" s="62"/>
      <c r="B9" s="62"/>
      <c r="C9" s="57"/>
      <c r="D9" s="62"/>
      <c r="E9" s="57"/>
      <c r="F9" s="57"/>
      <c r="G9" s="57"/>
      <c r="H9" s="57"/>
      <c r="I9" s="57"/>
      <c r="J9" s="57"/>
      <c r="K9" s="57"/>
      <c r="L9" s="63"/>
    </row>
    <row r="10" ht="20.35" customHeight="1">
      <c r="A10" s="62"/>
      <c r="B10" s="62"/>
      <c r="C10" s="57"/>
      <c r="D10" s="62"/>
      <c r="E10" s="57"/>
      <c r="F10" s="57"/>
      <c r="G10" s="57"/>
      <c r="H10" s="57"/>
      <c r="I10" s="57"/>
      <c r="J10" s="57"/>
      <c r="K10" s="57"/>
      <c r="L10" s="63"/>
    </row>
    <row r="11" ht="20.35" customHeight="1">
      <c r="A11" s="62"/>
      <c r="B11" s="62"/>
      <c r="C11" s="57"/>
      <c r="D11" s="62"/>
      <c r="E11" s="57"/>
      <c r="F11" s="57"/>
      <c r="G11" s="57"/>
      <c r="H11" s="57"/>
      <c r="I11" s="57"/>
      <c r="J11" s="57"/>
      <c r="K11" s="57"/>
      <c r="L11" s="63"/>
    </row>
    <row r="12" ht="20.35" customHeight="1">
      <c r="A12" s="62"/>
      <c r="B12" s="62"/>
      <c r="C12" s="57"/>
      <c r="D12" s="62"/>
      <c r="E12" s="57"/>
      <c r="F12" s="57"/>
      <c r="G12" s="57"/>
      <c r="H12" s="57"/>
      <c r="I12" s="57"/>
      <c r="J12" s="57"/>
      <c r="K12" s="57"/>
      <c r="L12" s="63"/>
    </row>
    <row r="13" ht="20.35" customHeight="1">
      <c r="A13" s="62"/>
      <c r="B13" s="62"/>
      <c r="C13" s="57"/>
      <c r="D13" s="62"/>
      <c r="E13" s="57"/>
      <c r="F13" s="57"/>
      <c r="G13" s="57"/>
      <c r="H13" s="57"/>
      <c r="I13" s="57"/>
      <c r="J13" s="57"/>
      <c r="K13" s="57"/>
      <c r="L13" s="63"/>
    </row>
    <row r="14" ht="20.35" customHeight="1">
      <c r="A14" s="62"/>
      <c r="B14" s="62"/>
      <c r="C14" s="57"/>
      <c r="D14" s="62"/>
      <c r="E14" s="57"/>
      <c r="F14" s="57"/>
      <c r="G14" s="57"/>
      <c r="H14" s="57"/>
      <c r="I14" s="57"/>
      <c r="J14" s="57"/>
      <c r="K14" s="57"/>
      <c r="L14" s="63"/>
    </row>
  </sheetData>
  <mergeCells count="1">
    <mergeCell ref="A1:E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xl/worksheets/sheet15.xml><?xml version="1.0" encoding="utf-8"?>
<worksheet xmlns:r="http://schemas.openxmlformats.org/officeDocument/2006/relationships" xmlns="http://schemas.openxmlformats.org/spreadsheetml/2006/main">
  <dimension ref="A1:T72"/>
  <sheetViews>
    <sheetView workbookViewId="0" showGridLines="0" defaultGridColor="1"/>
  </sheetViews>
  <sheetFormatPr defaultColWidth="11.5" defaultRowHeight="12.75" customHeight="1" outlineLevelRow="0" outlineLevelCol="0"/>
  <cols>
    <col min="1" max="1" width="11.5" style="116" customWidth="1"/>
    <col min="2" max="2" width="57.5" style="116" customWidth="1"/>
    <col min="3" max="3" width="13.3516" style="116" customWidth="1"/>
    <col min="4" max="4" width="65.3516" style="116" customWidth="1"/>
    <col min="5" max="5" width="22.8516" style="116" customWidth="1"/>
    <col min="6" max="6" width="22.8516" style="116" customWidth="1"/>
    <col min="7" max="7" width="22.1719" style="116" customWidth="1"/>
    <col min="8" max="8" width="23.1719" style="116" customWidth="1"/>
    <col min="9" max="9" width="23.1719" style="116" customWidth="1"/>
    <col min="10" max="10" width="23.1719" style="116" customWidth="1"/>
    <col min="11" max="11" width="23.5" style="116" customWidth="1"/>
    <col min="12" max="12" width="15" style="116" customWidth="1"/>
    <col min="13" max="13" width="14.3516" style="116" customWidth="1"/>
    <col min="14" max="14" width="27.3516" style="116" customWidth="1"/>
    <col min="15" max="15" width="11.5" style="116" customWidth="1"/>
    <col min="16" max="16" width="11.5" style="116" customWidth="1"/>
    <col min="17" max="17" width="56.3516" style="116" customWidth="1"/>
    <col min="18" max="18" width="11.5" style="116" customWidth="1"/>
    <col min="19" max="19" width="11.5" style="116" customWidth="1"/>
    <col min="20" max="20" width="35.5" style="116" customWidth="1"/>
    <col min="21" max="256" width="11.5" style="116" customWidth="1"/>
  </cols>
  <sheetData>
    <row r="1" ht="27.8" customHeight="1">
      <c r="A1" t="s" s="2">
        <v>234</v>
      </c>
      <c r="B1" s="3"/>
      <c r="C1" s="3"/>
      <c r="D1" s="3"/>
      <c r="E1" s="3"/>
      <c r="F1" s="2"/>
      <c r="G1" s="117"/>
      <c r="H1" s="118"/>
      <c r="I1" s="118"/>
      <c r="J1" s="118"/>
      <c r="K1" s="118"/>
      <c r="L1" s="9"/>
      <c r="M1" s="9"/>
      <c r="N1" s="9"/>
      <c r="O1" s="10"/>
      <c r="P1" s="9"/>
      <c r="Q1" s="9"/>
      <c r="R1" s="9"/>
      <c r="S1" s="10"/>
      <c r="T1" s="9"/>
    </row>
    <row r="2" ht="51.3" customHeight="1">
      <c r="A2" t="s" s="12">
        <v>107</v>
      </c>
      <c r="B2" t="s" s="12">
        <v>1</v>
      </c>
      <c r="C2" t="s" s="12">
        <v>108</v>
      </c>
      <c r="D2" t="s" s="12">
        <v>3</v>
      </c>
      <c r="E2" t="s" s="13">
        <v>4</v>
      </c>
      <c r="F2" t="s" s="13">
        <v>76</v>
      </c>
      <c r="G2" t="s" s="13">
        <v>64</v>
      </c>
      <c r="H2" t="s" s="13">
        <v>7</v>
      </c>
      <c r="I2" t="s" s="13">
        <v>8</v>
      </c>
      <c r="J2" t="s" s="13">
        <v>9</v>
      </c>
      <c r="K2" t="s" s="14">
        <v>10</v>
      </c>
      <c r="L2" t="s" s="15">
        <v>11</v>
      </c>
      <c r="M2" t="s" s="16">
        <v>12</v>
      </c>
      <c r="N2" t="s" s="16">
        <v>13</v>
      </c>
      <c r="O2" s="99"/>
      <c r="P2" s="112"/>
      <c r="Q2" t="s" s="19">
        <v>3</v>
      </c>
      <c r="R2" t="s" s="20">
        <v>15</v>
      </c>
      <c r="S2" s="21"/>
      <c r="T2" t="s" s="22">
        <v>16</v>
      </c>
    </row>
    <row r="3" ht="28.3" customHeight="1">
      <c r="A3" t="s" s="23">
        <f>IF(M3&lt;1,"NO","SI")</f>
        <v>17</v>
      </c>
      <c r="B3" t="s" s="23">
        <v>235</v>
      </c>
      <c r="C3" s="24">
        <v>89</v>
      </c>
      <c r="D3" t="s" s="23">
        <v>28</v>
      </c>
      <c r="E3" s="25">
        <v>90</v>
      </c>
      <c r="F3" s="25">
        <v>100</v>
      </c>
      <c r="G3" s="24">
        <v>80</v>
      </c>
      <c r="H3" s="24">
        <v>90</v>
      </c>
      <c r="I3" s="24">
        <v>90</v>
      </c>
      <c r="J3" s="24"/>
      <c r="K3" s="26"/>
      <c r="L3" s="27">
        <f>IF(M3&gt;8,(LARGE(E3:K3,1)+LARGE(E3:K3,2)+LARGE(E3:K3,3)+LARGE(E3:K3,4)+LARGE(E3:K3,5)+LARGE(E3:K3,6)+LARGE(E3:K3,7)+LARGE(E3:K3,8)),(SUM(E3:K3)))</f>
        <v>450</v>
      </c>
      <c r="M3" s="28">
        <f>COUNTA(E3:K3)</f>
        <v>5</v>
      </c>
      <c r="N3" s="28">
        <f>IF(M3&gt;0,L3,0)</f>
        <v>450</v>
      </c>
      <c r="O3" s="29"/>
      <c r="P3" s="30">
        <v>1828</v>
      </c>
      <c r="Q3" t="s" s="31">
        <v>20</v>
      </c>
      <c r="R3" s="32">
        <f>SUMIF(C3:C50,"1828",N3:N50)</f>
        <v>0</v>
      </c>
      <c r="S3" s="33"/>
      <c r="T3" s="34">
        <f>SUMIF(C3:C50,"1824",L3:L50)</f>
        <v>0</v>
      </c>
    </row>
    <row r="4" ht="28.3" customHeight="1">
      <c r="A4" t="s" s="23">
        <f>IF(M4&lt;1,"NO","SI")</f>
        <v>17</v>
      </c>
      <c r="B4" t="s" s="23">
        <v>236</v>
      </c>
      <c r="C4" s="24">
        <v>89</v>
      </c>
      <c r="D4" t="s" s="23">
        <v>28</v>
      </c>
      <c r="E4" s="25">
        <v>50</v>
      </c>
      <c r="F4" s="25">
        <v>90</v>
      </c>
      <c r="G4" s="24">
        <v>90</v>
      </c>
      <c r="H4" s="24">
        <v>100</v>
      </c>
      <c r="I4" s="24">
        <v>30</v>
      </c>
      <c r="J4" s="24"/>
      <c r="K4" s="26"/>
      <c r="L4" s="27">
        <f>IF(M4&gt;8,(LARGE(E4:K4,1)+LARGE(E4:K4,2)+LARGE(E4:K4,3)+LARGE(E4:K4,4)+LARGE(E4:K4,5)+LARGE(E4:K4,6)+LARGE(E4:K4,7)+LARGE(E4:K4,8)),(SUM(E4:K4)))</f>
        <v>360</v>
      </c>
      <c r="M4" s="28">
        <f>COUNTA(E4:K4)</f>
        <v>5</v>
      </c>
      <c r="N4" s="28">
        <f>IF(M4&gt;0,L4,0)</f>
        <v>360</v>
      </c>
      <c r="O4" s="29"/>
      <c r="P4" s="30">
        <v>1985</v>
      </c>
      <c r="Q4" t="s" s="31">
        <v>23</v>
      </c>
      <c r="R4" s="32">
        <f>SUMIF(C3:C50,"1985",N3:N50)</f>
        <v>0</v>
      </c>
      <c r="S4" s="33"/>
      <c r="T4" s="34">
        <f>SUMIF(C3:C50,"1985",L3:L50)</f>
        <v>0</v>
      </c>
    </row>
    <row r="5" ht="28.3" customHeight="1">
      <c r="A5" t="s" s="23">
        <f>IF(M5&lt;1,"NO","SI")</f>
        <v>17</v>
      </c>
      <c r="B5" t="s" s="23">
        <v>237</v>
      </c>
      <c r="C5" s="24">
        <v>1819</v>
      </c>
      <c r="D5" t="s" s="23">
        <v>34</v>
      </c>
      <c r="E5" s="25">
        <v>60</v>
      </c>
      <c r="F5" s="25">
        <v>80</v>
      </c>
      <c r="G5" s="24">
        <v>40</v>
      </c>
      <c r="H5" s="24">
        <v>80</v>
      </c>
      <c r="I5" s="24">
        <v>50</v>
      </c>
      <c r="J5" s="24"/>
      <c r="K5" s="26"/>
      <c r="L5" s="27">
        <f>IF(M5&gt;8,(LARGE(E5:K5,1)+LARGE(E5:K5,2)+LARGE(E5:K5,3)+LARGE(E5:K5,4)+LARGE(E5:K5,5)+LARGE(E5:K5,6)+LARGE(E5:K5,7)+LARGE(E5:K5,8)),(SUM(E5:K5)))</f>
        <v>310</v>
      </c>
      <c r="M5" s="28">
        <f>COUNTA(E5:K5)</f>
        <v>5</v>
      </c>
      <c r="N5" s="28">
        <f>IF(M5&gt;0,L5,0)</f>
        <v>310</v>
      </c>
      <c r="O5" s="29"/>
      <c r="P5" s="30">
        <v>1912</v>
      </c>
      <c r="Q5" t="s" s="31">
        <v>26</v>
      </c>
      <c r="R5" s="32">
        <f>SUMIF(C3:C50,"1912",N3:N50)</f>
        <v>0</v>
      </c>
      <c r="S5" s="33"/>
      <c r="T5" s="34">
        <f>SUMIF(C3:C50,"1912",L3:L50)</f>
        <v>0</v>
      </c>
    </row>
    <row r="6" ht="28.3" customHeight="1">
      <c r="A6" t="s" s="23">
        <f>IF(M6&lt;1,"NO","SI")</f>
        <v>17</v>
      </c>
      <c r="B6" t="s" s="23">
        <v>238</v>
      </c>
      <c r="C6" s="24">
        <v>1028</v>
      </c>
      <c r="D6" t="s" s="23">
        <v>25</v>
      </c>
      <c r="E6" s="25">
        <v>100</v>
      </c>
      <c r="F6" s="25"/>
      <c r="G6" s="24">
        <v>100</v>
      </c>
      <c r="H6" s="24"/>
      <c r="I6" s="24">
        <v>100</v>
      </c>
      <c r="J6" s="24"/>
      <c r="K6" s="26"/>
      <c r="L6" s="27">
        <f>IF(M6&gt;8,(LARGE(E6:K6,1)+LARGE(E6:K6,2)+LARGE(E6:K6,3)+LARGE(E6:K6,4)+LARGE(E6:K6,5)+LARGE(E6:K6,6)+LARGE(E6:K6,7)+LARGE(E6:K6,8)),(SUM(E6:K6)))</f>
        <v>300</v>
      </c>
      <c r="M6" s="28">
        <f>COUNTA(E6:K6)</f>
        <v>3</v>
      </c>
      <c r="N6" s="28">
        <f>IF(M6&gt;0,L6,0)</f>
        <v>300</v>
      </c>
      <c r="O6" s="29"/>
      <c r="P6" s="30">
        <v>89</v>
      </c>
      <c r="Q6" t="s" s="31">
        <v>28</v>
      </c>
      <c r="R6" s="32">
        <f>SUMIF(C3:C50,"89",N3:N50)</f>
        <v>1056</v>
      </c>
      <c r="S6" s="33"/>
      <c r="T6" s="34">
        <f>SUMIF(C3:C50,"89",L3:L50)</f>
        <v>1056</v>
      </c>
    </row>
    <row r="7" ht="28.3" customHeight="1">
      <c r="A7" t="s" s="23">
        <f>IF(M7&lt;1,"NO","SI")</f>
        <v>17</v>
      </c>
      <c r="B7" t="s" s="23">
        <v>239</v>
      </c>
      <c r="C7" s="24">
        <v>1533</v>
      </c>
      <c r="D7" t="s" s="23">
        <v>57</v>
      </c>
      <c r="E7" s="25">
        <v>80</v>
      </c>
      <c r="F7" s="25"/>
      <c r="G7" s="24"/>
      <c r="H7" s="24"/>
      <c r="I7" s="24">
        <v>80</v>
      </c>
      <c r="J7" s="24"/>
      <c r="K7" s="26"/>
      <c r="L7" s="27">
        <f>IF(M7&gt;8,(LARGE(E7:K7,1)+LARGE(E7:K7,2)+LARGE(E7:K7,3)+LARGE(E7:K7,4)+LARGE(E7:K7,5)+LARGE(E7:K7,6)+LARGE(E7:K7,7)+LARGE(E7:K7,8)),(SUM(E7:K7)))</f>
        <v>160</v>
      </c>
      <c r="M7" s="28">
        <f>COUNTA(E7:K7)</f>
        <v>2</v>
      </c>
      <c r="N7" s="28">
        <f>IF(M7&gt;0,L7,0)</f>
        <v>160</v>
      </c>
      <c r="O7" s="29"/>
      <c r="P7" s="30">
        <v>1924</v>
      </c>
      <c r="Q7" t="s" s="31">
        <v>30</v>
      </c>
      <c r="R7" s="32">
        <f>SUMIF(C3:C50,"1924",N3:N50)</f>
        <v>0</v>
      </c>
      <c r="S7" s="33"/>
      <c r="T7" s="34">
        <f>SUMIF(C3:C50,"1924",L3:L50)</f>
        <v>0</v>
      </c>
    </row>
    <row r="8" ht="28.3" customHeight="1">
      <c r="A8" t="s" s="23">
        <f>IF(M8&lt;1,"NO","SI")</f>
        <v>17</v>
      </c>
      <c r="B8" t="s" s="23">
        <v>240</v>
      </c>
      <c r="C8" s="24">
        <v>2077</v>
      </c>
      <c r="D8" t="s" s="23">
        <v>22</v>
      </c>
      <c r="E8" s="25">
        <v>30</v>
      </c>
      <c r="F8" s="25"/>
      <c r="G8" s="24">
        <v>12</v>
      </c>
      <c r="H8" s="24">
        <v>60</v>
      </c>
      <c r="I8" s="24">
        <v>40</v>
      </c>
      <c r="J8" s="24"/>
      <c r="K8" s="26"/>
      <c r="L8" s="27">
        <f>IF(M8&gt;8,(LARGE(E8:K8,1)+LARGE(E8:K8,2)+LARGE(E8:K8,3)+LARGE(E8:K8,4)+LARGE(E8:K8,5)+LARGE(E8:K8,6)+LARGE(E8:K8,7)+LARGE(E8:K8,8)),(SUM(E8:K8)))</f>
        <v>142</v>
      </c>
      <c r="M8" s="28">
        <f>COUNTA(E8:K8)</f>
        <v>4</v>
      </c>
      <c r="N8" s="28">
        <f>IF(M8&gt;0,L8,0)</f>
        <v>142</v>
      </c>
      <c r="O8" s="29"/>
      <c r="P8" s="30">
        <v>1098</v>
      </c>
      <c r="Q8" t="s" s="31">
        <v>32</v>
      </c>
      <c r="R8" s="32">
        <f>SUMIF(C3:C50,"1098",N3:N50)</f>
        <v>0</v>
      </c>
      <c r="S8" s="33"/>
      <c r="T8" s="34">
        <f>SUMIF(C3:C50,"1098",L3:L50)</f>
        <v>0</v>
      </c>
    </row>
    <row r="9" ht="28.3" customHeight="1">
      <c r="A9" t="s" s="23">
        <f>IF(M9&lt;1,"NO","SI")</f>
        <v>17</v>
      </c>
      <c r="B9" t="s" s="23">
        <v>241</v>
      </c>
      <c r="C9" s="24">
        <v>89</v>
      </c>
      <c r="D9" t="s" s="23">
        <v>28</v>
      </c>
      <c r="E9" s="25">
        <v>40</v>
      </c>
      <c r="F9" s="25"/>
      <c r="G9" s="24">
        <v>50</v>
      </c>
      <c r="H9" s="24">
        <v>50</v>
      </c>
      <c r="I9" s="24"/>
      <c r="J9" s="24"/>
      <c r="K9" s="26"/>
      <c r="L9" s="27">
        <f>IF(M9&gt;8,(LARGE(E9:K9,1)+LARGE(E9:K9,2)+LARGE(E9:K9,3)+LARGE(E9:K9,4)+LARGE(E9:K9,5)+LARGE(E9:K9,6)+LARGE(E9:K9,7)+LARGE(E9:K9,8)),(SUM(E9:K9)))</f>
        <v>140</v>
      </c>
      <c r="M9" s="28">
        <f>COUNTA(E9:K9)</f>
        <v>3</v>
      </c>
      <c r="N9" s="28">
        <f>IF(M9&gt;0,L9,0)</f>
        <v>140</v>
      </c>
      <c r="O9" s="29"/>
      <c r="P9" s="30">
        <v>1819</v>
      </c>
      <c r="Q9" t="s" s="31">
        <v>34</v>
      </c>
      <c r="R9" s="32">
        <f>SUMIF(C3:C50,"1819",N3:N50)</f>
        <v>350</v>
      </c>
      <c r="S9" s="33"/>
      <c r="T9" s="34">
        <f>SUMIF(C3:C50,"1819",L3:L50)</f>
        <v>350</v>
      </c>
    </row>
    <row r="10" ht="28.3" customHeight="1">
      <c r="A10" t="s" s="23">
        <f>IF(M10&lt;1,"NO","SI")</f>
        <v>17</v>
      </c>
      <c r="B10" t="s" s="23">
        <v>242</v>
      </c>
      <c r="C10" s="24">
        <v>2077</v>
      </c>
      <c r="D10" t="s" s="23">
        <v>22</v>
      </c>
      <c r="E10" s="25">
        <v>20</v>
      </c>
      <c r="F10" s="25"/>
      <c r="G10" s="24">
        <v>30</v>
      </c>
      <c r="H10" s="24"/>
      <c r="I10" s="24">
        <v>60</v>
      </c>
      <c r="J10" s="24"/>
      <c r="K10" s="26"/>
      <c r="L10" s="27">
        <f>IF(M10&gt;8,(LARGE(E10:K10,1)+LARGE(E10:K10,2)+LARGE(E10:K10,3)+LARGE(E10:K10,4)+LARGE(E10:K10,5)+LARGE(E10:K10,6)+LARGE(E10:K10,7)+LARGE(E10:K10,8)),(SUM(E10:K10)))</f>
        <v>110</v>
      </c>
      <c r="M10" s="28">
        <f>COUNTA(E10:K10)</f>
        <v>3</v>
      </c>
      <c r="N10" s="28">
        <f>IF(M10&gt;0,L10,0)</f>
        <v>110</v>
      </c>
      <c r="O10" s="29"/>
      <c r="P10" s="30">
        <v>1540</v>
      </c>
      <c r="Q10" t="s" s="31">
        <v>37</v>
      </c>
      <c r="R10" s="32">
        <f>SUMIF(C3:C50,"1540",N3:N50)</f>
        <v>0</v>
      </c>
      <c r="S10" s="33"/>
      <c r="T10" s="34">
        <f>SUMIF(C3:C50,"1540",L3:L50)</f>
        <v>0</v>
      </c>
    </row>
    <row r="11" ht="28.3" customHeight="1">
      <c r="A11" t="s" s="23">
        <f>IF(M11&lt;1,"NO","SI")</f>
        <v>17</v>
      </c>
      <c r="B11" t="s" s="23">
        <v>243</v>
      </c>
      <c r="C11" s="24">
        <v>1554</v>
      </c>
      <c r="D11" t="s" s="23">
        <v>59</v>
      </c>
      <c r="E11" s="25"/>
      <c r="F11" s="25">
        <v>60</v>
      </c>
      <c r="G11" s="24">
        <v>20</v>
      </c>
      <c r="H11" s="24"/>
      <c r="I11" s="24"/>
      <c r="J11" s="24"/>
      <c r="K11" s="26"/>
      <c r="L11" s="27">
        <f>IF(M11&gt;8,(LARGE(E11:K11,1)+LARGE(E11:K11,2)+LARGE(E11:K11,3)+LARGE(E11:K11,4)+LARGE(E11:K11,5)+LARGE(E11:K11,6)+LARGE(E11:K11,7)+LARGE(E11:K11,8)),(SUM(E11:K11)))</f>
        <v>80</v>
      </c>
      <c r="M11" s="28">
        <f>COUNTA(E11:K11)</f>
        <v>2</v>
      </c>
      <c r="N11" s="28">
        <f>IF(M11&gt;0,L11,0)</f>
        <v>80</v>
      </c>
      <c r="O11" s="29"/>
      <c r="P11" s="30">
        <v>1028</v>
      </c>
      <c r="Q11" t="s" s="31">
        <v>25</v>
      </c>
      <c r="R11" s="32">
        <f>SUMIF(C3:C50,"1028",N3:N50)</f>
        <v>317</v>
      </c>
      <c r="S11" s="33"/>
      <c r="T11" s="34">
        <f>SUMIF(C3:C50,"1028",L3:L50)</f>
        <v>317</v>
      </c>
    </row>
    <row r="12" ht="28.3" customHeight="1">
      <c r="A12" t="s" s="23">
        <f>IF(M12&lt;1,"NO","SI")</f>
        <v>17</v>
      </c>
      <c r="B12" t="s" s="23">
        <v>244</v>
      </c>
      <c r="C12" s="24">
        <v>1854</v>
      </c>
      <c r="D12" t="s" s="23">
        <v>40</v>
      </c>
      <c r="E12" s="25">
        <v>15</v>
      </c>
      <c r="F12" s="25"/>
      <c r="G12" s="24">
        <v>60</v>
      </c>
      <c r="H12" s="24"/>
      <c r="I12" s="24"/>
      <c r="J12" s="24"/>
      <c r="K12" s="26"/>
      <c r="L12" s="27">
        <f>IF(M12&gt;8,(LARGE(E12:K12,1)+LARGE(E12:K12,2)+LARGE(E12:K12,3)+LARGE(E12:K12,4)+LARGE(E12:K12,5)+LARGE(E12:K12,6)+LARGE(E12:K12,7)+LARGE(E12:K12,8)),(SUM(E12:K12)))</f>
        <v>75</v>
      </c>
      <c r="M12" s="28">
        <f>COUNTA(E12:K12)</f>
        <v>2</v>
      </c>
      <c r="N12" s="28">
        <f>IF(M12&gt;0,L12,0)</f>
        <v>75</v>
      </c>
      <c r="O12" s="29"/>
      <c r="P12" s="30">
        <v>1854</v>
      </c>
      <c r="Q12" t="s" s="31">
        <v>40</v>
      </c>
      <c r="R12" s="32">
        <f>SUMIF(C3:C50,"1854",N3:N50)</f>
        <v>135</v>
      </c>
      <c r="S12" s="33"/>
      <c r="T12" s="34">
        <f>SUMIF(C3:C50,"1854",L3:L50)</f>
        <v>135</v>
      </c>
    </row>
    <row r="13" ht="28.3" customHeight="1">
      <c r="A13" t="s" s="23">
        <f>IF(M13&lt;1,"NO","SI")</f>
        <v>17</v>
      </c>
      <c r="B13" t="s" s="23">
        <v>245</v>
      </c>
      <c r="C13" s="24">
        <v>1990</v>
      </c>
      <c r="D13" t="s" s="23">
        <v>36</v>
      </c>
      <c r="E13" s="25">
        <v>8</v>
      </c>
      <c r="F13" s="25">
        <v>50</v>
      </c>
      <c r="G13" s="24"/>
      <c r="H13" s="24"/>
      <c r="I13" s="24">
        <v>12</v>
      </c>
      <c r="J13" s="24"/>
      <c r="K13" s="26"/>
      <c r="L13" s="27">
        <f>IF(M13&gt;8,(LARGE(E13:K13,1)+LARGE(E13:K13,2)+LARGE(E13:K13,3)+LARGE(E13:K13,4)+LARGE(E13:K13,5)+LARGE(E13:K13,6)+LARGE(E13:K13,7)+LARGE(E13:K13,8)),(SUM(E13:K13)))</f>
        <v>70</v>
      </c>
      <c r="M13" s="28">
        <f>COUNTA(E13:K13)</f>
        <v>3</v>
      </c>
      <c r="N13" s="28">
        <f>IF(M13&gt;0,L13,0)</f>
        <v>70</v>
      </c>
      <c r="O13" s="29"/>
      <c r="P13" s="30">
        <v>1931</v>
      </c>
      <c r="Q13" t="s" s="31">
        <v>42</v>
      </c>
      <c r="R13" s="32">
        <f>SUMIF(C3:C50,"1931",N3:N50)</f>
        <v>0</v>
      </c>
      <c r="S13" s="33"/>
      <c r="T13" s="34">
        <f>SUMIF(C3:C50,"1931",L3:L50)</f>
        <v>0</v>
      </c>
    </row>
    <row r="14" ht="28.3" customHeight="1">
      <c r="A14" t="s" s="23">
        <f>IF(M14&lt;1,"NO","SI")</f>
        <v>17</v>
      </c>
      <c r="B14" t="s" s="23">
        <v>246</v>
      </c>
      <c r="C14" s="24">
        <v>89</v>
      </c>
      <c r="D14" t="s" s="23">
        <v>28</v>
      </c>
      <c r="E14" s="25"/>
      <c r="F14" s="25">
        <v>30</v>
      </c>
      <c r="G14" s="24">
        <v>9</v>
      </c>
      <c r="H14" s="24">
        <v>30</v>
      </c>
      <c r="I14" s="24"/>
      <c r="J14" s="24"/>
      <c r="K14" s="26"/>
      <c r="L14" s="27">
        <f>IF(M14&gt;8,(LARGE(E14:K14,1)+LARGE(E14:K14,2)+LARGE(E14:K14,3)+LARGE(E14:K14,4)+LARGE(E14:K14,5)+LARGE(E14:K14,6)+LARGE(E14:K14,7)+LARGE(E14:K14,8)),(SUM(E14:K14)))</f>
        <v>69</v>
      </c>
      <c r="M14" s="28">
        <f>COUNTA(E14:K14)</f>
        <v>3</v>
      </c>
      <c r="N14" s="28">
        <f>IF(M14&gt;0,L14,0)</f>
        <v>69</v>
      </c>
      <c r="O14" s="29"/>
      <c r="P14" s="30">
        <v>1375</v>
      </c>
      <c r="Q14" t="s" s="31">
        <v>44</v>
      </c>
      <c r="R14" s="32">
        <f>SUMIF(C3:C50,"1375",N3:N50)</f>
        <v>0</v>
      </c>
      <c r="S14" s="33"/>
      <c r="T14" s="34">
        <f>SUMIF(C3:C50,"1375",L3:L50)</f>
        <v>0</v>
      </c>
    </row>
    <row r="15" ht="28.3" customHeight="1">
      <c r="A15" t="s" s="23">
        <f>IF(M15&lt;1,"NO","SI")</f>
        <v>17</v>
      </c>
      <c r="B15" t="s" s="23">
        <v>247</v>
      </c>
      <c r="C15" s="24">
        <v>1854</v>
      </c>
      <c r="D15" t="s" s="23">
        <v>40</v>
      </c>
      <c r="E15" s="25">
        <v>12</v>
      </c>
      <c r="F15" s="25">
        <v>40</v>
      </c>
      <c r="G15" s="24">
        <v>8</v>
      </c>
      <c r="H15" s="24"/>
      <c r="I15" s="24"/>
      <c r="J15" s="24"/>
      <c r="K15" s="26"/>
      <c r="L15" s="27">
        <f>IF(M15&gt;8,(LARGE(E15:K15,1)+LARGE(E15:K15,2)+LARGE(E15:K15,3)+LARGE(E15:K15,4)+LARGE(E15:K15,5)+LARGE(E15:K15,6)+LARGE(E15:K15,7)+LARGE(E15:K15,8)),(SUM(E15:K15)))</f>
        <v>60</v>
      </c>
      <c r="M15" s="28">
        <f>COUNTA(E15:K15)</f>
        <v>3</v>
      </c>
      <c r="N15" s="28">
        <f>IF(M15&gt;0,L15,0)</f>
        <v>60</v>
      </c>
      <c r="O15" s="29"/>
      <c r="P15" s="30">
        <v>1820</v>
      </c>
      <c r="Q15" t="s" s="31">
        <v>46</v>
      </c>
      <c r="R15" s="32">
        <f>SUMIF(C3:C50,"1820",N3:N50)</f>
        <v>0</v>
      </c>
      <c r="S15" s="33"/>
      <c r="T15" s="34">
        <f>SUMIF(C3:C50,"1820",L3:L50)</f>
        <v>0</v>
      </c>
    </row>
    <row r="16" ht="28.3" customHeight="1">
      <c r="A16" t="s" s="23">
        <f>IF(M16&lt;1,"NO","SI")</f>
        <v>17</v>
      </c>
      <c r="B16" t="s" s="23">
        <v>248</v>
      </c>
      <c r="C16" s="24">
        <v>1819</v>
      </c>
      <c r="D16" t="s" s="23">
        <v>34</v>
      </c>
      <c r="E16" s="25"/>
      <c r="F16" s="25"/>
      <c r="G16" s="24"/>
      <c r="H16" s="24">
        <v>40</v>
      </c>
      <c r="I16" s="24"/>
      <c r="J16" s="24"/>
      <c r="K16" s="26"/>
      <c r="L16" s="27">
        <f>IF(M16&gt;8,(LARGE(E16:K16,1)+LARGE(E16:K16,2)+LARGE(E16:K16,3)+LARGE(E16:K16,4)+LARGE(E16:K16,5)+LARGE(E16:K16,6)+LARGE(E16:K16,7)+LARGE(E16:K16,8)),(SUM(E16:K16)))</f>
        <v>40</v>
      </c>
      <c r="M16" s="28">
        <f>COUNTA(E16:K16)</f>
        <v>1</v>
      </c>
      <c r="N16" s="28">
        <f>IF(M16&gt;0,L16,0)</f>
        <v>40</v>
      </c>
      <c r="O16" s="29"/>
      <c r="P16" s="30">
        <v>1463</v>
      </c>
      <c r="Q16" t="s" s="31">
        <v>49</v>
      </c>
      <c r="R16" s="32">
        <f>SUMIF(C3:C50,"1463",N3:N50)</f>
        <v>0</v>
      </c>
      <c r="S16" s="33"/>
      <c r="T16" s="34">
        <f>SUMIF(C3:C50,"1463",L3:L50)</f>
        <v>0</v>
      </c>
    </row>
    <row r="17" ht="28.3" customHeight="1">
      <c r="A17" t="s" s="23">
        <f>IF(M17&lt;1,"NO","SI")</f>
        <v>17</v>
      </c>
      <c r="B17" t="s" s="23">
        <v>249</v>
      </c>
      <c r="C17" s="24">
        <v>2062</v>
      </c>
      <c r="D17" t="s" s="23">
        <v>19</v>
      </c>
      <c r="E17" s="25">
        <v>7</v>
      </c>
      <c r="F17" s="25">
        <v>20</v>
      </c>
      <c r="G17" s="24"/>
      <c r="H17" s="24"/>
      <c r="I17" s="24"/>
      <c r="J17" s="24"/>
      <c r="K17" s="26"/>
      <c r="L17" s="27">
        <f>IF(M17&gt;8,(LARGE(E17:K17,1)+LARGE(E17:K17,2)+LARGE(E17:K17,3)+LARGE(E17:K17,4)+LARGE(E17:K17,5)+LARGE(E17:K17,6)+LARGE(E17:K17,7)+LARGE(E17:K17,8)),(SUM(E17:K17)))</f>
        <v>27</v>
      </c>
      <c r="M17" s="28">
        <f>COUNTA(E17:K17)</f>
        <v>2</v>
      </c>
      <c r="N17" s="28">
        <f>IF(M17&gt;0,L17,0)</f>
        <v>27</v>
      </c>
      <c r="O17" s="29"/>
      <c r="P17" s="30">
        <v>1990</v>
      </c>
      <c r="Q17" t="s" s="31">
        <v>51</v>
      </c>
      <c r="R17" s="32">
        <f>SUMIF(C3:C50,"1990",N3:N50)</f>
        <v>70</v>
      </c>
      <c r="S17" s="33"/>
      <c r="T17" s="34">
        <f>SUMIF(C3:C50,"1990",L3:L50)</f>
        <v>70</v>
      </c>
    </row>
    <row r="18" ht="28.3" customHeight="1">
      <c r="A18" t="s" s="23">
        <f>IF(M18&lt;1,"NO","SI")</f>
        <v>17</v>
      </c>
      <c r="B18" t="s" s="23">
        <v>250</v>
      </c>
      <c r="C18" s="24">
        <v>2077</v>
      </c>
      <c r="D18" t="s" s="23">
        <v>22</v>
      </c>
      <c r="E18" s="25"/>
      <c r="F18" s="25"/>
      <c r="G18" s="24">
        <v>7</v>
      </c>
      <c r="H18" s="24"/>
      <c r="I18" s="24">
        <v>20</v>
      </c>
      <c r="J18" s="24"/>
      <c r="K18" s="26"/>
      <c r="L18" s="27">
        <f>IF(M18&gt;8,(LARGE(E18:K18,1)+LARGE(E18:K18,2)+LARGE(E18:K18,3)+LARGE(E18:K18,4)+LARGE(E18:K18,5)+LARGE(E18:K18,6)+LARGE(E18:K18,7)+LARGE(E18:K18,8)),(SUM(E18:K18)))</f>
        <v>27</v>
      </c>
      <c r="M18" s="28">
        <f>COUNTA(E18:K18)</f>
        <v>2</v>
      </c>
      <c r="N18" s="28">
        <f>IF(M18&gt;0,L18,0)</f>
        <v>27</v>
      </c>
      <c r="O18" s="29"/>
      <c r="P18" s="30">
        <v>1214</v>
      </c>
      <c r="Q18" t="s" s="31">
        <v>53</v>
      </c>
      <c r="R18" s="32">
        <f>SUMIF(C3:C50,"1214",N3:N50)</f>
        <v>0</v>
      </c>
      <c r="S18" s="33"/>
      <c r="T18" s="34">
        <f>SUMIF(C3:C50,"1214",L3:L50)</f>
        <v>0</v>
      </c>
    </row>
    <row r="19" ht="28.3" customHeight="1">
      <c r="A19" t="s" s="23">
        <f>IF(M19&lt;1,"NO","SI")</f>
        <v>17</v>
      </c>
      <c r="B19" t="s" s="23">
        <v>251</v>
      </c>
      <c r="C19" s="24">
        <v>89</v>
      </c>
      <c r="D19" t="s" s="23">
        <v>28</v>
      </c>
      <c r="E19" s="25"/>
      <c r="F19" s="25"/>
      <c r="G19" s="24">
        <v>15</v>
      </c>
      <c r="H19" s="24"/>
      <c r="I19" s="24">
        <v>7</v>
      </c>
      <c r="J19" s="24"/>
      <c r="K19" s="26"/>
      <c r="L19" s="27">
        <f>IF(M19&gt;8,(LARGE(E19:K19,1)+LARGE(E19:K19,2)+LARGE(E19:K19,3)+LARGE(E19:K19,4)+LARGE(E19:K19,5)+LARGE(E19:K19,6)+LARGE(E19:K19,7)+LARGE(E19:K19,8)),(SUM(E19:K19)))</f>
        <v>22</v>
      </c>
      <c r="M19" s="28">
        <f>COUNTA(E19:K19)</f>
        <v>2</v>
      </c>
      <c r="N19" s="28">
        <f>IF(M19&gt;0,L19,0)</f>
        <v>22</v>
      </c>
      <c r="O19" s="29"/>
      <c r="P19" s="30">
        <v>1883</v>
      </c>
      <c r="Q19" t="s" s="31">
        <v>54</v>
      </c>
      <c r="R19" s="32">
        <f>SUMIF(C3:C50,"1883",N3:N50)</f>
        <v>0</v>
      </c>
      <c r="S19" s="33"/>
      <c r="T19" s="34">
        <f>SUMIF(C3:C50,"1883",L3:L50)</f>
        <v>0</v>
      </c>
    </row>
    <row r="20" ht="28.3" customHeight="1">
      <c r="A20" t="s" s="23">
        <f>IF(M20&lt;1,"NO","SI")</f>
        <v>17</v>
      </c>
      <c r="B20" t="s" s="23">
        <v>252</v>
      </c>
      <c r="C20" s="24">
        <v>1028</v>
      </c>
      <c r="D20" t="s" s="23">
        <v>25</v>
      </c>
      <c r="E20" s="25">
        <v>9</v>
      </c>
      <c r="F20" s="25"/>
      <c r="G20" s="24"/>
      <c r="H20" s="24"/>
      <c r="I20" s="24">
        <v>8</v>
      </c>
      <c r="J20" s="24"/>
      <c r="K20" s="26"/>
      <c r="L20" s="27">
        <f>IF(M20&gt;8,(LARGE(E20:K20,1)+LARGE(E20:K20,2)+LARGE(E20:K20,3)+LARGE(E20:K20,4)+LARGE(E20:K20,5)+LARGE(E20:K20,6)+LARGE(E20:K20,7)+LARGE(E20:K20,8)),(SUM(E20:K20)))</f>
        <v>17</v>
      </c>
      <c r="M20" s="28">
        <f>COUNTA(E20:K20)</f>
        <v>2</v>
      </c>
      <c r="N20" s="28">
        <f>IF(M20&gt;0,L20,0)</f>
        <v>17</v>
      </c>
      <c r="O20" s="29"/>
      <c r="P20" s="30">
        <v>1406</v>
      </c>
      <c r="Q20" t="s" s="31">
        <v>55</v>
      </c>
      <c r="R20" s="32">
        <f>SUMIF(C3:C50,"1406",N3:N50)</f>
        <v>0</v>
      </c>
      <c r="S20" s="33"/>
      <c r="T20" s="34">
        <f>SUMIF(C3:C50,"1406",L3:L50)</f>
        <v>0</v>
      </c>
    </row>
    <row r="21" ht="28.3" customHeight="1">
      <c r="A21" t="s" s="23">
        <f>IF(M21&lt;1,"NO","SI")</f>
        <v>17</v>
      </c>
      <c r="B21" t="s" s="23">
        <v>253</v>
      </c>
      <c r="C21" s="24">
        <v>89</v>
      </c>
      <c r="D21" t="s" s="23">
        <v>28</v>
      </c>
      <c r="E21" s="25"/>
      <c r="F21" s="25"/>
      <c r="G21" s="24"/>
      <c r="H21" s="24"/>
      <c r="I21" s="24">
        <v>15</v>
      </c>
      <c r="J21" s="24"/>
      <c r="K21" s="26"/>
      <c r="L21" s="27">
        <f>IF(M21&gt;8,(LARGE(E21:K21,1)+LARGE(E21:K21,2)+LARGE(E21:K21,3)+LARGE(E21:K21,4)+LARGE(E21:K21,5)+LARGE(E21:K21,6)+LARGE(E21:K21,7)+LARGE(E21:K21,8)),(SUM(E21:K21)))</f>
        <v>15</v>
      </c>
      <c r="M21" s="28">
        <f>COUNTA(E21:K21)</f>
        <v>1</v>
      </c>
      <c r="N21" s="28">
        <f>IF(M21&gt;0,L21,0)</f>
        <v>15</v>
      </c>
      <c r="O21" s="29"/>
      <c r="P21" s="30">
        <v>69</v>
      </c>
      <c r="Q21" t="s" s="31">
        <v>56</v>
      </c>
      <c r="R21" s="32">
        <f>SUMIF(C3:C50,"69",N3:N50)</f>
        <v>0</v>
      </c>
      <c r="S21" s="33"/>
      <c r="T21" s="34">
        <f>SUMIF(C3:C50,"69",L3:L50)</f>
        <v>0</v>
      </c>
    </row>
    <row r="22" ht="28.3" customHeight="1">
      <c r="A22" t="s" s="23">
        <f>IF(M22&lt;1,"NO","SI")</f>
        <v>17</v>
      </c>
      <c r="B22" t="s" s="23">
        <v>254</v>
      </c>
      <c r="C22" s="24">
        <v>1533</v>
      </c>
      <c r="D22" t="s" s="23">
        <v>57</v>
      </c>
      <c r="E22" s="25"/>
      <c r="F22" s="25"/>
      <c r="G22" s="24"/>
      <c r="H22" s="24"/>
      <c r="I22" s="24">
        <v>9</v>
      </c>
      <c r="J22" s="24"/>
      <c r="K22" s="26"/>
      <c r="L22" s="27">
        <f>IF(M22&gt;8,(LARGE(E22:K22,1)+LARGE(E22:K22,2)+LARGE(E22:K22,3)+LARGE(E22:K22,4)+LARGE(E22:K22,5)+LARGE(E22:K22,6)+LARGE(E22:K22,7)+LARGE(E22:K22,8)),(SUM(E22:K22)))</f>
        <v>9</v>
      </c>
      <c r="M22" s="28">
        <f>COUNTA(E22:K22)</f>
        <v>1</v>
      </c>
      <c r="N22" s="28">
        <f>IF(M22&gt;0,L22,0)</f>
        <v>9</v>
      </c>
      <c r="O22" s="29"/>
      <c r="P22" s="30">
        <v>1533</v>
      </c>
      <c r="Q22" t="s" s="31">
        <v>57</v>
      </c>
      <c r="R22" s="32">
        <f>SUMIF(C3:C50,"1533",N3:N50)</f>
        <v>169</v>
      </c>
      <c r="S22" s="33"/>
      <c r="T22" s="34">
        <f>SUMIF(C3:C50,"1533",L3:L50)</f>
        <v>169</v>
      </c>
    </row>
    <row r="23" ht="28.3" customHeight="1">
      <c r="A23" t="s" s="23">
        <f>IF(M23&lt;1,"NO","SI")</f>
        <v>17</v>
      </c>
      <c r="B23" t="s" s="23">
        <v>255</v>
      </c>
      <c r="C23" s="24">
        <v>2077</v>
      </c>
      <c r="D23" t="s" s="23">
        <v>22</v>
      </c>
      <c r="E23" s="25"/>
      <c r="F23" s="25"/>
      <c r="G23" s="24"/>
      <c r="H23" s="24"/>
      <c r="I23" s="24">
        <v>6</v>
      </c>
      <c r="J23" s="24"/>
      <c r="K23" s="26"/>
      <c r="L23" s="27">
        <f>IF(M23&gt;8,(LARGE(E23:K23,1)+LARGE(E23:K23,2)+LARGE(E23:K23,3)+LARGE(E23:K23,4)+LARGE(E23:K23,5)+LARGE(E23:K23,6)+LARGE(E23:K23,7)+LARGE(E23:K23,8)),(SUM(E23:K23)))</f>
        <v>6</v>
      </c>
      <c r="M23" s="28">
        <f>COUNTA(E23:K23)</f>
        <v>1</v>
      </c>
      <c r="N23" s="28">
        <f>IF(M23&gt;0,L23,0)</f>
        <v>6</v>
      </c>
      <c r="O23" s="29"/>
      <c r="P23" s="30">
        <v>77</v>
      </c>
      <c r="Q23" t="s" s="31">
        <v>58</v>
      </c>
      <c r="R23" s="32">
        <f>SUMIF(C3:C50,"77",N3:N50)</f>
        <v>0</v>
      </c>
      <c r="S23" s="33"/>
      <c r="T23" s="34">
        <f>SUMIF(C3:C50,"77",L3:L50)</f>
        <v>0</v>
      </c>
    </row>
    <row r="24" ht="28.3" customHeight="1">
      <c r="A24" t="s" s="23">
        <f>IF(M24&lt;1,"NO","SI")</f>
        <v>52</v>
      </c>
      <c r="B24" s="35"/>
      <c r="C24" s="24"/>
      <c r="D24" s="35"/>
      <c r="E24" s="25"/>
      <c r="F24" s="25"/>
      <c r="G24" s="24"/>
      <c r="H24" s="24"/>
      <c r="I24" s="24"/>
      <c r="J24" s="24"/>
      <c r="K24" s="26"/>
      <c r="L24" s="27">
        <f>IF(M24&gt;8,(LARGE(E24:K24,1)+LARGE(E24:K24,2)+LARGE(E24:K24,3)+LARGE(E24:K24,4)+LARGE(E24:K24,5)+LARGE(E24:K24,6)+LARGE(E24:K24,7)+LARGE(E24:K24,8)),(SUM(E24:K24)))</f>
        <v>0</v>
      </c>
      <c r="M24" s="28">
        <f>COUNTA(E24:K24)</f>
        <v>0</v>
      </c>
      <c r="N24" s="28">
        <f>IF(M24&gt;0,L24,0)</f>
        <v>0</v>
      </c>
      <c r="O24" s="29"/>
      <c r="P24" s="30">
        <v>1554</v>
      </c>
      <c r="Q24" t="s" s="31">
        <v>59</v>
      </c>
      <c r="R24" s="32">
        <f>SUMIF(C3:C50,"1554",N3:N50)</f>
        <v>80</v>
      </c>
      <c r="S24" s="33"/>
      <c r="T24" s="34">
        <f>SUMIF(C3:C50,"1554",L3:L50)</f>
        <v>80</v>
      </c>
    </row>
    <row r="25" ht="28.3" customHeight="1">
      <c r="A25" t="s" s="23">
        <f>IF(M25&lt;1,"NO","SI")</f>
        <v>52</v>
      </c>
      <c r="B25" s="35"/>
      <c r="C25" s="24"/>
      <c r="D25" s="35"/>
      <c r="E25" s="25"/>
      <c r="F25" s="25"/>
      <c r="G25" s="24"/>
      <c r="H25" s="24"/>
      <c r="I25" s="24"/>
      <c r="J25" s="24"/>
      <c r="K25" s="26"/>
      <c r="L25" s="27">
        <f>IF(M25&gt;8,(LARGE(E25:K25,1)+LARGE(E25:K25,2)+LARGE(E25:K25,3)+LARGE(E25:K25,4)+LARGE(E25:K25,5)+LARGE(E25:K25,6)+LARGE(E25:K25,7)+LARGE(E25:K25,8)),(SUM(E25:K25)))</f>
        <v>0</v>
      </c>
      <c r="M25" s="28">
        <f>COUNTA(E25:K25)</f>
        <v>0</v>
      </c>
      <c r="N25" s="28">
        <f>IF(M25&gt;0,L25,0)</f>
        <v>0</v>
      </c>
      <c r="O25" s="29"/>
      <c r="P25" s="39">
        <v>2062</v>
      </c>
      <c r="Q25" t="s" s="31">
        <v>19</v>
      </c>
      <c r="R25" s="32">
        <f>SUMIF(C3:C51,"2062",N3:N51)</f>
        <v>27</v>
      </c>
      <c r="S25" s="33"/>
      <c r="T25" s="34">
        <f>SUMIF(C3:C51,"2062",L3:L51)</f>
        <v>27</v>
      </c>
    </row>
    <row r="26" ht="28.3" customHeight="1">
      <c r="A26" t="s" s="23">
        <f>IF(M26&lt;1,"NO","SI")</f>
        <v>52</v>
      </c>
      <c r="B26" s="35"/>
      <c r="C26" s="24"/>
      <c r="D26" s="35"/>
      <c r="E26" s="25"/>
      <c r="F26" s="25"/>
      <c r="G26" s="24"/>
      <c r="H26" s="24"/>
      <c r="I26" s="24"/>
      <c r="J26" s="24"/>
      <c r="K26" s="26"/>
      <c r="L26" s="27">
        <f>IF(M26&gt;8,(LARGE(E26:K26,1)+LARGE(E26:K26,2)+LARGE(E26:K26,3)+LARGE(E26:K26,4)+LARGE(E26:K26,5)+LARGE(E26:K26,6)+LARGE(E26:K26,7)+LARGE(E26:K26,8)),(SUM(E26:K26)))</f>
        <v>0</v>
      </c>
      <c r="M26" s="28">
        <f>COUNTA(E26:K26)</f>
        <v>0</v>
      </c>
      <c r="N26" s="28">
        <f>IF(M26&gt;0,L26,0)</f>
        <v>0</v>
      </c>
      <c r="O26" s="29"/>
      <c r="P26" s="39">
        <v>2077</v>
      </c>
      <c r="Q26" t="s" s="31">
        <v>22</v>
      </c>
      <c r="R26" s="32">
        <f>SUMIF(C3:C52,"2077",N3:N52)</f>
        <v>285</v>
      </c>
      <c r="S26" s="33"/>
      <c r="T26" s="34">
        <f>SUMIF(C3:C52,"2077",L3:L52)</f>
        <v>285</v>
      </c>
    </row>
    <row r="27" ht="28.3" customHeight="1">
      <c r="A27" t="s" s="23">
        <f>IF(M27&lt;1,"NO","SI")</f>
        <v>52</v>
      </c>
      <c r="B27" s="24"/>
      <c r="C27" s="24"/>
      <c r="D27" s="24"/>
      <c r="E27" s="25"/>
      <c r="F27" s="25"/>
      <c r="G27" s="24"/>
      <c r="H27" s="24"/>
      <c r="I27" s="24"/>
      <c r="J27" s="24"/>
      <c r="K27" s="26"/>
      <c r="L27" s="27">
        <f>IF(M27&gt;8,(LARGE(E27:K27,1)+LARGE(E27:K27,2)+LARGE(E27:K27,3)+LARGE(E27:K27,4)+LARGE(E27:K27,5)+LARGE(E27:K27,6)+LARGE(E27:K27,7)+LARGE(E27:K27,8)),(SUM(E27:K27)))</f>
        <v>0</v>
      </c>
      <c r="M27" s="28">
        <f>COUNTA(E27:K27)</f>
        <v>0</v>
      </c>
      <c r="N27" s="28">
        <f>IF(M27&gt;0,L27,0)</f>
        <v>0</v>
      </c>
      <c r="O27" s="29"/>
      <c r="P27" s="39">
        <v>2030</v>
      </c>
      <c r="Q27" t="s" s="31">
        <v>60</v>
      </c>
      <c r="R27" s="32">
        <f>SUMIF(B4:B51,"2030",N4:N51)</f>
        <v>0</v>
      </c>
      <c r="S27" s="33"/>
      <c r="T27" s="34">
        <f>SUMIF(B4:B51,"2030",L4:L51)</f>
        <v>0</v>
      </c>
    </row>
    <row r="28" ht="28.3" customHeight="1">
      <c r="A28" t="s" s="23">
        <f>IF(M28&lt;1,"NO","SI")</f>
        <v>52</v>
      </c>
      <c r="B28" s="24"/>
      <c r="C28" s="24"/>
      <c r="D28" s="24"/>
      <c r="E28" s="25"/>
      <c r="F28" s="25"/>
      <c r="G28" s="24"/>
      <c r="H28" s="24"/>
      <c r="I28" s="24"/>
      <c r="J28" s="24"/>
      <c r="K28" s="26"/>
      <c r="L28" s="27">
        <f>IF(M28&gt;8,(LARGE(E28:K28,1)+LARGE(E28:K28,2)+LARGE(E28:K28,3)+LARGE(E28:K28,4)+LARGE(E28:K28,5)+LARGE(E28:K28,6)+LARGE(E28:K28,7)+LARGE(E28:K28,8)),(SUM(E28:K28)))</f>
        <v>0</v>
      </c>
      <c r="M28" s="28">
        <f>COUNTA(E28:K28)</f>
        <v>0</v>
      </c>
      <c r="N28" s="28">
        <f>IF(M28&gt;0,L28,0)</f>
        <v>0</v>
      </c>
      <c r="O28" s="29"/>
      <c r="P28" s="39">
        <v>87</v>
      </c>
      <c r="Q28" t="s" s="31">
        <v>61</v>
      </c>
      <c r="R28" s="32">
        <f>SUMIF(B3:B50,"87",N3:N50)</f>
        <v>0</v>
      </c>
      <c r="S28" s="33"/>
      <c r="T28" s="34">
        <f>SUMIF(B3:B50,"87",L3:L50)</f>
        <v>0</v>
      </c>
    </row>
    <row r="29" ht="28.3" customHeight="1">
      <c r="A29" t="s" s="23">
        <f>IF(M29&lt;1,"NO","SI")</f>
        <v>52</v>
      </c>
      <c r="B29" s="24"/>
      <c r="C29" s="24"/>
      <c r="D29" s="24"/>
      <c r="E29" s="25"/>
      <c r="F29" s="25"/>
      <c r="G29" s="24"/>
      <c r="H29" s="24"/>
      <c r="I29" s="24"/>
      <c r="J29" s="24"/>
      <c r="K29" s="26"/>
      <c r="L29" s="27">
        <f>IF(M29&gt;8,(LARGE(E29:K29,1)+LARGE(E29:K29,2)+LARGE(E29:K29,3)+LARGE(E29:K29,4)+LARGE(E29:K29,5)+LARGE(E29:K29,6)+LARGE(E29:K29,7)+LARGE(E29:K29,8)),(SUM(E29:K29)))</f>
        <v>0</v>
      </c>
      <c r="M29" s="28">
        <f>COUNTA(E29:K29)</f>
        <v>0</v>
      </c>
      <c r="N29" s="28">
        <f>IF(M29&gt;0,L29,0)</f>
        <v>0</v>
      </c>
      <c r="O29" s="29"/>
      <c r="P29" s="39">
        <v>2113</v>
      </c>
      <c r="Q29" t="s" s="31">
        <v>62</v>
      </c>
      <c r="R29" s="32">
        <f>SUMIF(C4:C51,"2113",N4:N51)</f>
        <v>0</v>
      </c>
      <c r="S29" s="33"/>
      <c r="T29" s="34">
        <f>SUMIF(C4:C51,"2113",L4:L51)</f>
        <v>0</v>
      </c>
    </row>
    <row r="30" ht="28.3" customHeight="1">
      <c r="A30" t="s" s="23">
        <f>IF(M30&lt;1,"NO","SI")</f>
        <v>52</v>
      </c>
      <c r="B30" s="24"/>
      <c r="C30" s="24"/>
      <c r="D30" s="24"/>
      <c r="E30" s="25"/>
      <c r="F30" s="25"/>
      <c r="G30" s="24"/>
      <c r="H30" s="24"/>
      <c r="I30" s="24"/>
      <c r="J30" s="24"/>
      <c r="K30" s="26"/>
      <c r="L30" s="27">
        <f>IF(M30&gt;8,(LARGE(E30:K30,1)+LARGE(E30:K30,2)+LARGE(E30:K30,3)+LARGE(E30:K30,4)+LARGE(E30:K30,5)+LARGE(E30:K30,6)+LARGE(E30:K30,7)+LARGE(E30:K30,8)),(SUM(E30:K30)))</f>
        <v>0</v>
      </c>
      <c r="M30" s="28">
        <f>COUNTA(E30:K30)</f>
        <v>0</v>
      </c>
      <c r="N30" s="28">
        <f>IF(M30&gt;0,L30,0)</f>
        <v>0</v>
      </c>
      <c r="O30" s="29"/>
      <c r="P30" s="39"/>
      <c r="Q30" s="40"/>
      <c r="R30" s="41"/>
      <c r="S30" s="33"/>
      <c r="T30" s="42"/>
    </row>
    <row r="31" ht="28.3" customHeight="1">
      <c r="A31" t="s" s="23">
        <f>IF(M31&lt;1,"NO","SI")</f>
        <v>52</v>
      </c>
      <c r="B31" s="24"/>
      <c r="C31" s="24"/>
      <c r="D31" s="24"/>
      <c r="E31" s="25"/>
      <c r="F31" s="25"/>
      <c r="G31" s="24"/>
      <c r="H31" s="24"/>
      <c r="I31" s="24"/>
      <c r="J31" s="24"/>
      <c r="K31" s="26"/>
      <c r="L31" s="27">
        <f>IF(M31&gt;8,(LARGE(E31:K31,1)+LARGE(E31:K31,2)+LARGE(E31:K31,3)+LARGE(E31:K31,4)+LARGE(E31:K31,5)+LARGE(E31:K31,6)+LARGE(E31:K31,7)+LARGE(E31:K31,8)),(SUM(E31:K31)))</f>
        <v>0</v>
      </c>
      <c r="M31" s="28">
        <f>COUNTA(E31:K31)</f>
        <v>0</v>
      </c>
      <c r="N31" s="28">
        <f>IF(M31&gt;0,L31,0)</f>
        <v>0</v>
      </c>
      <c r="O31" s="29"/>
      <c r="P31" s="39"/>
      <c r="Q31" s="40"/>
      <c r="R31" s="41"/>
      <c r="S31" s="33"/>
      <c r="T31" s="42"/>
    </row>
    <row r="32" ht="28.3" customHeight="1">
      <c r="A32" t="s" s="23">
        <f>IF(M32&lt;1,"NO","SI")</f>
        <v>52</v>
      </c>
      <c r="B32" s="24"/>
      <c r="C32" s="24"/>
      <c r="D32" s="24"/>
      <c r="E32" s="25"/>
      <c r="F32" s="25"/>
      <c r="G32" s="24"/>
      <c r="H32" s="24"/>
      <c r="I32" s="24"/>
      <c r="J32" s="24"/>
      <c r="K32" s="26"/>
      <c r="L32" s="27">
        <f>IF(M32&gt;8,(LARGE(E32:K32,1)+LARGE(E32:K32,2)+LARGE(E32:K32,3)+LARGE(E32:K32,4)+LARGE(E32:K32,5)+LARGE(E32:K32,6)+LARGE(E32:K32,7)+LARGE(E32:K32,8)),(SUM(E32:K32)))</f>
        <v>0</v>
      </c>
      <c r="M32" s="28">
        <f>COUNTA(E32:K32)</f>
        <v>0</v>
      </c>
      <c r="N32" s="28">
        <f>IF(M32&gt;0,L32,0)</f>
        <v>0</v>
      </c>
      <c r="O32" s="29"/>
      <c r="P32" s="39"/>
      <c r="Q32" s="40"/>
      <c r="R32" s="41"/>
      <c r="S32" s="33"/>
      <c r="T32" s="42"/>
    </row>
    <row r="33" ht="28.3" customHeight="1">
      <c r="A33" t="s" s="23">
        <f>IF(M33&lt;1,"NO","SI")</f>
        <v>52</v>
      </c>
      <c r="B33" s="24"/>
      <c r="C33" s="24"/>
      <c r="D33" s="24"/>
      <c r="E33" s="25"/>
      <c r="F33" s="25"/>
      <c r="G33" s="24"/>
      <c r="H33" s="24"/>
      <c r="I33" s="24"/>
      <c r="J33" s="24"/>
      <c r="K33" s="26"/>
      <c r="L33" s="27">
        <f>IF(M33&gt;8,(LARGE(E33:K33,1)+LARGE(E33:K33,2)+LARGE(E33:K33,3)+LARGE(E33:K33,4)+LARGE(E33:K33,5)+LARGE(E33:K33,6)+LARGE(E33:K33,7)+LARGE(E33:K33,8)),(SUM(E33:K33)))</f>
        <v>0</v>
      </c>
      <c r="M33" s="28">
        <f>COUNTA(E33:K33)</f>
        <v>0</v>
      </c>
      <c r="N33" s="28">
        <f>IF(M33&gt;0,L33,0)</f>
        <v>0</v>
      </c>
      <c r="O33" s="29"/>
      <c r="P33" s="39"/>
      <c r="Q33" s="40"/>
      <c r="R33" s="41"/>
      <c r="S33" s="33"/>
      <c r="T33" s="42"/>
    </row>
    <row r="34" ht="28.3" customHeight="1">
      <c r="A34" t="s" s="23">
        <f>IF(M34&lt;1,"NO","SI")</f>
        <v>52</v>
      </c>
      <c r="B34" s="24"/>
      <c r="C34" s="24"/>
      <c r="D34" s="24"/>
      <c r="E34" s="25"/>
      <c r="F34" s="25"/>
      <c r="G34" s="24"/>
      <c r="H34" s="24"/>
      <c r="I34" s="24"/>
      <c r="J34" s="24"/>
      <c r="K34" s="26"/>
      <c r="L34" s="27">
        <f>IF(M34&gt;8,(LARGE(E34:K34,1)+LARGE(E34:K34,2)+LARGE(E34:K34,3)+LARGE(E34:K34,4)+LARGE(E34:K34,5)+LARGE(E34:K34,6)+LARGE(E34:K34,7)+LARGE(E34:K34,8)),(SUM(E34:K34)))</f>
        <v>0</v>
      </c>
      <c r="M34" s="28">
        <f>COUNTA(E34:K34)</f>
        <v>0</v>
      </c>
      <c r="N34" s="28">
        <f>IF(M34&gt;0,L34,0)</f>
        <v>0</v>
      </c>
      <c r="O34" s="29"/>
      <c r="P34" s="39"/>
      <c r="Q34" s="40"/>
      <c r="R34" s="41"/>
      <c r="S34" s="33"/>
      <c r="T34" s="42"/>
    </row>
    <row r="35" ht="28.3" customHeight="1">
      <c r="A35" t="s" s="23">
        <f>IF(M35&lt;1,"NO","SI")</f>
        <v>52</v>
      </c>
      <c r="B35" s="24"/>
      <c r="C35" s="24"/>
      <c r="D35" s="24"/>
      <c r="E35" s="25"/>
      <c r="F35" s="25"/>
      <c r="G35" s="24"/>
      <c r="H35" s="24"/>
      <c r="I35" s="24"/>
      <c r="J35" s="24"/>
      <c r="K35" s="26"/>
      <c r="L35" s="27">
        <f>IF(M35&gt;8,(LARGE(E35:K35,1)+LARGE(E35:K35,2)+LARGE(E35:K35,3)+LARGE(E35:K35,4)+LARGE(E35:K35,5)+LARGE(E35:K35,6)+LARGE(E35:K35,7)+LARGE(E35:K35,8)),(SUM(E35:K35)))</f>
        <v>0</v>
      </c>
      <c r="M35" s="28">
        <f>COUNTA(E35:K35)</f>
        <v>0</v>
      </c>
      <c r="N35" s="28">
        <f>IF(M35&gt;0,L35,0)</f>
        <v>0</v>
      </c>
      <c r="O35" s="29"/>
      <c r="P35" s="39"/>
      <c r="Q35" s="40"/>
      <c r="R35" s="41"/>
      <c r="S35" s="33"/>
      <c r="T35" s="42"/>
    </row>
    <row r="36" ht="28.3" customHeight="1">
      <c r="A36" t="s" s="23">
        <f>IF(M36&lt;1,"NO","SI")</f>
        <v>52</v>
      </c>
      <c r="B36" s="24"/>
      <c r="C36" s="24"/>
      <c r="D36" s="24"/>
      <c r="E36" s="25"/>
      <c r="F36" s="25"/>
      <c r="G36" s="24"/>
      <c r="H36" s="24"/>
      <c r="I36" s="24"/>
      <c r="J36" s="24"/>
      <c r="K36" s="26"/>
      <c r="L36" s="27">
        <f>IF(M36&gt;8,(LARGE(E36:K36,1)+LARGE(E36:K36,2)+LARGE(E36:K36,3)+LARGE(E36:K36,4)+LARGE(E36:K36,5)+LARGE(E36:K36,6)+LARGE(E36:K36,7)+LARGE(E36:K36,8)),(SUM(E36:K36)))</f>
        <v>0</v>
      </c>
      <c r="M36" s="28">
        <f>COUNTA(E36:K36)</f>
        <v>0</v>
      </c>
      <c r="N36" s="28">
        <f>IF(M36&gt;0,L36,0)</f>
        <v>0</v>
      </c>
      <c r="O36" s="29"/>
      <c r="P36" s="39"/>
      <c r="Q36" s="40"/>
      <c r="R36" s="41"/>
      <c r="S36" s="33"/>
      <c r="T36" s="42"/>
    </row>
    <row r="37" ht="28.3" customHeight="1">
      <c r="A37" t="s" s="23">
        <f>IF(M37&lt;1,"NO","SI")</f>
        <v>52</v>
      </c>
      <c r="B37" s="24"/>
      <c r="C37" s="24"/>
      <c r="D37" s="24"/>
      <c r="E37" s="25"/>
      <c r="F37" s="25"/>
      <c r="G37" s="24"/>
      <c r="H37" s="24"/>
      <c r="I37" s="24"/>
      <c r="J37" s="24"/>
      <c r="K37" s="26"/>
      <c r="L37" s="27">
        <f>IF(M37&gt;8,(LARGE(E37:K37,1)+LARGE(E37:K37,2)+LARGE(E37:K37,3)+LARGE(E37:K37,4)+LARGE(E37:K37,5)+LARGE(E37:K37,6)+LARGE(E37:K37,7)+LARGE(E37:K37,8)),(SUM(E37:K37)))</f>
        <v>0</v>
      </c>
      <c r="M37" s="28">
        <f>COUNTA(E37:K37)</f>
        <v>0</v>
      </c>
      <c r="N37" s="28">
        <f>IF(M37&gt;0,L37,0)</f>
        <v>0</v>
      </c>
      <c r="O37" s="29"/>
      <c r="P37" s="39"/>
      <c r="Q37" s="40"/>
      <c r="R37" s="41"/>
      <c r="S37" s="33"/>
      <c r="T37" s="42"/>
    </row>
    <row r="38" ht="28.3" customHeight="1">
      <c r="A38" t="s" s="23">
        <f>IF(M38&lt;1,"NO","SI")</f>
        <v>52</v>
      </c>
      <c r="B38" s="24"/>
      <c r="C38" s="24"/>
      <c r="D38" s="24"/>
      <c r="E38" s="25"/>
      <c r="F38" s="25"/>
      <c r="G38" s="24"/>
      <c r="H38" s="24"/>
      <c r="I38" s="24"/>
      <c r="J38" s="24"/>
      <c r="K38" s="26"/>
      <c r="L38" s="27">
        <f>IF(M38&gt;8,(LARGE(E38:K38,1)+LARGE(E38:K38,2)+LARGE(E38:K38,3)+LARGE(E38:K38,4)+LARGE(E38:K38,5)+LARGE(E38:K38,6)+LARGE(E38:K38,7)+LARGE(E38:K38,8)),(SUM(E38:K38)))</f>
        <v>0</v>
      </c>
      <c r="M38" s="28">
        <f>COUNTA(E38:K38)</f>
        <v>0</v>
      </c>
      <c r="N38" s="28">
        <f>IF(M38&gt;0,L38,0)</f>
        <v>0</v>
      </c>
      <c r="O38" s="29"/>
      <c r="P38" s="39"/>
      <c r="Q38" s="40"/>
      <c r="R38" s="41"/>
      <c r="S38" s="33"/>
      <c r="T38" s="42"/>
    </row>
    <row r="39" ht="28.3" customHeight="1">
      <c r="A39" t="s" s="23">
        <f>IF(M39&lt;1,"NO","SI")</f>
        <v>52</v>
      </c>
      <c r="B39" s="24"/>
      <c r="C39" s="24"/>
      <c r="D39" s="24"/>
      <c r="E39" s="25"/>
      <c r="F39" s="25"/>
      <c r="G39" s="24"/>
      <c r="H39" s="24"/>
      <c r="I39" s="24"/>
      <c r="J39" s="24"/>
      <c r="K39" s="26"/>
      <c r="L39" s="27">
        <f>IF(M39&gt;8,(LARGE(E39:K39,1)+LARGE(E39:K39,2)+LARGE(E39:K39,3)+LARGE(E39:K39,4)+LARGE(E39:K39,5)+LARGE(E39:K39,6)+LARGE(E39:K39,7)+LARGE(E39:K39,8)),(SUM(E39:K39)))</f>
        <v>0</v>
      </c>
      <c r="M39" s="28">
        <f>COUNTA(E39:K39)</f>
        <v>0</v>
      </c>
      <c r="N39" s="28">
        <f>IF(M39&gt;0,L39,0)</f>
        <v>0</v>
      </c>
      <c r="O39" s="29"/>
      <c r="P39" s="39"/>
      <c r="Q39" s="40"/>
      <c r="R39" s="41"/>
      <c r="S39" s="33"/>
      <c r="T39" s="42"/>
    </row>
    <row r="40" ht="28.3" customHeight="1">
      <c r="A40" t="s" s="23">
        <f>IF(M40&lt;1,"NO","SI")</f>
        <v>52</v>
      </c>
      <c r="B40" s="24"/>
      <c r="C40" s="24"/>
      <c r="D40" s="24"/>
      <c r="E40" s="25"/>
      <c r="F40" s="25"/>
      <c r="G40" s="24"/>
      <c r="H40" s="24"/>
      <c r="I40" s="24"/>
      <c r="J40" s="24"/>
      <c r="K40" s="26"/>
      <c r="L40" s="27">
        <f>IF(M40&gt;8,(LARGE(E40:K40,1)+LARGE(E40:K40,2)+LARGE(E40:K40,3)+LARGE(E40:K40,4)+LARGE(E40:K40,5)+LARGE(E40:K40,6)+LARGE(E40:K40,7)+LARGE(E40:K40,8)),(SUM(E40:K40)))</f>
        <v>0</v>
      </c>
      <c r="M40" s="28">
        <f>COUNTA(E40:K40)</f>
        <v>0</v>
      </c>
      <c r="N40" s="28">
        <f>IF(M40&gt;0,L40,0)</f>
        <v>0</v>
      </c>
      <c r="O40" s="29"/>
      <c r="P40" s="39"/>
      <c r="Q40" s="40"/>
      <c r="R40" s="41"/>
      <c r="S40" s="33"/>
      <c r="T40" s="42"/>
    </row>
    <row r="41" ht="28.3" customHeight="1">
      <c r="A41" t="s" s="23">
        <f>IF(M41&lt;1,"NO","SI")</f>
        <v>52</v>
      </c>
      <c r="B41" s="24"/>
      <c r="C41" s="24"/>
      <c r="D41" s="24"/>
      <c r="E41" s="25"/>
      <c r="F41" s="25"/>
      <c r="G41" s="24"/>
      <c r="H41" s="24"/>
      <c r="I41" s="24"/>
      <c r="J41" s="24"/>
      <c r="K41" s="26"/>
      <c r="L41" s="27">
        <f>IF(M41&gt;8,(LARGE(E41:K41,1)+LARGE(E41:K41,2)+LARGE(E41:K41,3)+LARGE(E41:K41,4)+LARGE(E41:K41,5)+LARGE(E41:K41,6)+LARGE(E41:K41,7)+LARGE(E41:K41,8)),(SUM(E41:K41)))</f>
        <v>0</v>
      </c>
      <c r="M41" s="28">
        <f>COUNTA(E41:K41)</f>
        <v>0</v>
      </c>
      <c r="N41" s="28">
        <f>IF(M41&gt;0,L41,0)</f>
        <v>0</v>
      </c>
      <c r="O41" s="43"/>
      <c r="P41" s="44"/>
      <c r="Q41" s="82"/>
      <c r="R41" s="83">
        <f>SUM(R3:R40)</f>
        <v>2489</v>
      </c>
      <c r="S41" s="84"/>
      <c r="T41" s="47">
        <f>SUM(T3:T40)</f>
        <v>2489</v>
      </c>
    </row>
    <row r="42" ht="28.3" customHeight="1">
      <c r="A42" t="s" s="23">
        <f>IF(M42&lt;1,"NO","SI")</f>
        <v>52</v>
      </c>
      <c r="B42" s="24"/>
      <c r="C42" s="24"/>
      <c r="D42" s="24"/>
      <c r="E42" s="25"/>
      <c r="F42" s="25"/>
      <c r="G42" s="24"/>
      <c r="H42" s="24"/>
      <c r="I42" s="24"/>
      <c r="J42" s="24"/>
      <c r="K42" s="26"/>
      <c r="L42" s="27">
        <f>IF(M42&gt;8,(LARGE(E42:K42,1)+LARGE(E42:K42,2)+LARGE(E42:K42,3)+LARGE(E42:K42,4)+LARGE(E42:K42,5)+LARGE(E42:K42,6)+LARGE(E42:K42,7)+LARGE(E42:K42,8)),(SUM(E42:K42)))</f>
        <v>0</v>
      </c>
      <c r="M42" s="28">
        <f>COUNTA(E42:K42)</f>
        <v>0</v>
      </c>
      <c r="N42" s="28">
        <f>IF(M42&gt;0,L42,0)</f>
        <v>0</v>
      </c>
      <c r="O42" s="43"/>
      <c r="P42" s="10"/>
      <c r="Q42" s="10"/>
      <c r="R42" s="85"/>
      <c r="S42" s="10"/>
      <c r="T42" s="44"/>
    </row>
    <row r="43" ht="28.3" customHeight="1">
      <c r="A43" t="s" s="23">
        <f>IF(M43&lt;1,"NO","SI")</f>
        <v>52</v>
      </c>
      <c r="B43" s="24"/>
      <c r="C43" s="24"/>
      <c r="D43" s="24"/>
      <c r="E43" s="25"/>
      <c r="F43" s="25"/>
      <c r="G43" s="24"/>
      <c r="H43" s="24"/>
      <c r="I43" s="24"/>
      <c r="J43" s="24"/>
      <c r="K43" s="26"/>
      <c r="L43" s="27">
        <f>IF(M43&gt;8,(LARGE(E43:K43,1)+LARGE(E43:K43,2)+LARGE(E43:K43,3)+LARGE(E43:K43,4)+LARGE(E43:K43,5)+LARGE(E43:K43,6)+LARGE(E43:K43,7)+LARGE(E43:K43,8)),(SUM(E43:K43)))</f>
        <v>0</v>
      </c>
      <c r="M43" s="28">
        <f>COUNTA(E43:K43)</f>
        <v>0</v>
      </c>
      <c r="N43" s="28">
        <f>IF(M43&gt;0,L43,0)</f>
        <v>0</v>
      </c>
      <c r="O43" s="43"/>
      <c r="P43" s="10"/>
      <c r="Q43" s="10"/>
      <c r="R43" s="10"/>
      <c r="S43" s="10"/>
      <c r="T43" s="10"/>
    </row>
    <row r="44" ht="28.3" customHeight="1">
      <c r="A44" t="s" s="23">
        <f>IF(M44&lt;1,"NO","SI")</f>
        <v>52</v>
      </c>
      <c r="B44" s="24"/>
      <c r="C44" s="24"/>
      <c r="D44" s="24"/>
      <c r="E44" s="25"/>
      <c r="F44" s="25"/>
      <c r="G44" s="24"/>
      <c r="H44" s="24"/>
      <c r="I44" s="24"/>
      <c r="J44" s="24"/>
      <c r="K44" s="26"/>
      <c r="L44" s="27">
        <f>IF(M44&gt;8,(LARGE(E44:K44,1)+LARGE(E44:K44,2)+LARGE(E44:K44,3)+LARGE(E44:K44,4)+LARGE(E44:K44,5)+LARGE(E44:K44,6)+LARGE(E44:K44,7)+LARGE(E44:K44,8)),(SUM(E44:K44)))</f>
        <v>0</v>
      </c>
      <c r="M44" s="28">
        <f>COUNTA(E44:K44)</f>
        <v>0</v>
      </c>
      <c r="N44" s="28">
        <f>IF(M44&gt;0,L44,0)</f>
        <v>0</v>
      </c>
      <c r="O44" s="43"/>
      <c r="P44" s="10"/>
      <c r="Q44" s="10"/>
      <c r="R44" s="10"/>
      <c r="S44" s="10"/>
      <c r="T44" s="10"/>
    </row>
    <row r="45" ht="28.3" customHeight="1">
      <c r="A45" t="s" s="23">
        <f>IF(M45&lt;1,"NO","SI")</f>
        <v>52</v>
      </c>
      <c r="B45" s="24"/>
      <c r="C45" s="24"/>
      <c r="D45" s="24"/>
      <c r="E45" s="25"/>
      <c r="F45" s="25"/>
      <c r="G45" s="24"/>
      <c r="H45" s="24"/>
      <c r="I45" s="24"/>
      <c r="J45" s="24"/>
      <c r="K45" s="26"/>
      <c r="L45" s="27">
        <f>IF(M45&gt;8,(LARGE(E45:K45,1)+LARGE(E45:K45,2)+LARGE(E45:K45,3)+LARGE(E45:K45,4)+LARGE(E45:K45,5)+LARGE(E45:K45,6)+LARGE(E45:K45,7)+LARGE(E45:K45,8)),(SUM(E45:K45)))</f>
        <v>0</v>
      </c>
      <c r="M45" s="28">
        <f>COUNTA(E45:K45)</f>
        <v>0</v>
      </c>
      <c r="N45" s="28">
        <f>IF(M45&gt;0,L45,0)</f>
        <v>0</v>
      </c>
      <c r="O45" s="43"/>
      <c r="P45" s="10"/>
      <c r="Q45" s="10"/>
      <c r="R45" s="10"/>
      <c r="S45" s="10"/>
      <c r="T45" s="10"/>
    </row>
    <row r="46" ht="28.3" customHeight="1">
      <c r="A46" t="s" s="23">
        <f>IF(M46&lt;1,"NO","SI")</f>
        <v>52</v>
      </c>
      <c r="B46" s="24"/>
      <c r="C46" s="24"/>
      <c r="D46" s="24"/>
      <c r="E46" s="25"/>
      <c r="F46" s="25"/>
      <c r="G46" s="24"/>
      <c r="H46" s="24"/>
      <c r="I46" s="24"/>
      <c r="J46" s="24"/>
      <c r="K46" s="26"/>
      <c r="L46" s="27">
        <f>IF(M46&gt;8,(LARGE(E46:K46,1)+LARGE(E46:K46,2)+LARGE(E46:K46,3)+LARGE(E46:K46,4)+LARGE(E46:K46,5)+LARGE(E46:K46,6)+LARGE(E46:K46,7)+LARGE(E46:K46,8)),(SUM(E46:K46)))</f>
        <v>0</v>
      </c>
      <c r="M46" s="28">
        <f>COUNTA(E46:K46)</f>
        <v>0</v>
      </c>
      <c r="N46" s="28">
        <f>IF(M46&gt;0,L46,0)</f>
        <v>0</v>
      </c>
      <c r="O46" s="43"/>
      <c r="P46" s="10"/>
      <c r="Q46" s="10"/>
      <c r="R46" s="10"/>
      <c r="S46" s="10"/>
      <c r="T46" s="10"/>
    </row>
    <row r="47" ht="28.3" customHeight="1">
      <c r="A47" t="s" s="23">
        <f>IF(M47&lt;1,"NO","SI")</f>
        <v>52</v>
      </c>
      <c r="B47" s="24"/>
      <c r="C47" s="24"/>
      <c r="D47" s="24"/>
      <c r="E47" s="25"/>
      <c r="F47" s="25"/>
      <c r="G47" s="24"/>
      <c r="H47" s="24"/>
      <c r="I47" s="24"/>
      <c r="J47" s="24"/>
      <c r="K47" s="26"/>
      <c r="L47" s="27">
        <f>IF(M47&gt;8,(LARGE(E47:K47,1)+LARGE(E47:K47,2)+LARGE(E47:K47,3)+LARGE(E47:K47,4)+LARGE(E47:K47,5)+LARGE(E47:K47,6)+LARGE(E47:K47,7)+LARGE(E47:K47,8)),(SUM(E47:K47)))</f>
        <v>0</v>
      </c>
      <c r="M47" s="28">
        <f>COUNTA(E47:K47)</f>
        <v>0</v>
      </c>
      <c r="N47" s="28">
        <f>IF(M47&gt;0,L47,0)</f>
        <v>0</v>
      </c>
      <c r="O47" s="43"/>
      <c r="P47" s="10"/>
      <c r="Q47" s="10"/>
      <c r="R47" s="10"/>
      <c r="S47" s="10"/>
      <c r="T47" s="10"/>
    </row>
    <row r="48" ht="28.3" customHeight="1">
      <c r="A48" t="s" s="23">
        <f>IF(M48&lt;1,"NO","SI")</f>
        <v>52</v>
      </c>
      <c r="B48" s="24"/>
      <c r="C48" s="24"/>
      <c r="D48" s="24"/>
      <c r="E48" s="25"/>
      <c r="F48" s="25"/>
      <c r="G48" s="24"/>
      <c r="H48" s="24"/>
      <c r="I48" s="24"/>
      <c r="J48" s="24"/>
      <c r="K48" s="26"/>
      <c r="L48" s="27">
        <f>IF(M48&gt;8,(LARGE(E48:K48,1)+LARGE(E48:K48,2)+LARGE(E48:K48,3)+LARGE(E48:K48,4)+LARGE(E48:K48,5)+LARGE(E48:K48,6)+LARGE(E48:K48,7)+LARGE(E48:K48,8)),(SUM(E48:K48)))</f>
        <v>0</v>
      </c>
      <c r="M48" s="28">
        <f>COUNTA(E48:K48)</f>
        <v>0</v>
      </c>
      <c r="N48" s="28">
        <f>IF(M48&gt;0,L48,0)</f>
        <v>0</v>
      </c>
      <c r="O48" s="43"/>
      <c r="P48" s="10"/>
      <c r="Q48" s="10"/>
      <c r="R48" s="10"/>
      <c r="S48" s="10"/>
      <c r="T48" s="10"/>
    </row>
    <row r="49" ht="28.3" customHeight="1">
      <c r="A49" t="s" s="23">
        <f>IF(M49&lt;1,"NO","SI")</f>
        <v>52</v>
      </c>
      <c r="B49" s="24"/>
      <c r="C49" s="24"/>
      <c r="D49" s="24"/>
      <c r="E49" s="25"/>
      <c r="F49" s="25"/>
      <c r="G49" s="24"/>
      <c r="H49" s="24"/>
      <c r="I49" s="24"/>
      <c r="J49" s="24"/>
      <c r="K49" s="26"/>
      <c r="L49" s="27">
        <f>IF(M49&gt;8,(LARGE(E49:K49,1)+LARGE(E49:K49,2)+LARGE(E49:K49,3)+LARGE(E49:K49,4)+LARGE(E49:K49,5)+LARGE(E49:K49,6)+LARGE(E49:K49,7)+LARGE(E49:K49,8)),(SUM(E49:K49)))</f>
        <v>0</v>
      </c>
      <c r="M49" s="28">
        <f>COUNTA(E49:K49)</f>
        <v>0</v>
      </c>
      <c r="N49" s="28">
        <f>IF(M49&gt;0,L49,0)</f>
        <v>0</v>
      </c>
      <c r="O49" s="43"/>
      <c r="P49" s="10"/>
      <c r="Q49" s="10"/>
      <c r="R49" s="10"/>
      <c r="S49" s="10"/>
      <c r="T49" s="10"/>
    </row>
    <row r="50" ht="28.3" customHeight="1">
      <c r="A50" t="s" s="23">
        <f>IF(M50&lt;1,"NO","SI")</f>
        <v>52</v>
      </c>
      <c r="B50" s="24"/>
      <c r="C50" s="24"/>
      <c r="D50" s="24"/>
      <c r="E50" s="25"/>
      <c r="F50" s="25"/>
      <c r="G50" s="24"/>
      <c r="H50" s="24"/>
      <c r="I50" s="24"/>
      <c r="J50" s="24"/>
      <c r="K50" s="26"/>
      <c r="L50" s="27">
        <f>IF(M50&gt;8,(LARGE(E50:K50,1)+LARGE(E50:K50,2)+LARGE(E50:K50,3)+LARGE(E50:K50,4)+LARGE(E50:K50,5)+LARGE(E50:K50,6)+LARGE(E50:K50,7)+LARGE(E50:K50,8)),(SUM(E50:K50)))</f>
        <v>0</v>
      </c>
      <c r="M50" s="28">
        <f>COUNTA(E50:K50)</f>
        <v>0</v>
      </c>
      <c r="N50" s="28">
        <f>IF(M50&gt;0,L50,0)</f>
        <v>0</v>
      </c>
      <c r="O50" s="43"/>
      <c r="P50" s="10"/>
      <c r="Q50" s="10"/>
      <c r="R50" s="10"/>
      <c r="S50" s="10"/>
      <c r="T50" s="10"/>
    </row>
    <row r="51" ht="28.3" customHeight="1">
      <c r="A51" t="s" s="23">
        <f>IF(M51&lt;1,"NO","SI")</f>
        <v>52</v>
      </c>
      <c r="B51" s="24"/>
      <c r="C51" s="24"/>
      <c r="D51" s="24"/>
      <c r="E51" s="25"/>
      <c r="F51" s="25"/>
      <c r="G51" s="24"/>
      <c r="H51" s="24"/>
      <c r="I51" s="24"/>
      <c r="J51" s="24"/>
      <c r="K51" s="26"/>
      <c r="L51" s="27">
        <f>IF(M51&gt;8,(LARGE(E51:K51,1)+LARGE(E51:K51,2)+LARGE(E51:K51,3)+LARGE(E51:K51,4)+LARGE(E51:K51,5)+LARGE(E51:K51,6)+LARGE(E51:K51,7)+LARGE(E51:K51,8)),(SUM(E51:K51)))</f>
        <v>0</v>
      </c>
      <c r="M51" s="28">
        <f>COUNTA(E51:K51)</f>
        <v>0</v>
      </c>
      <c r="N51" s="28">
        <f>IF(M51&gt;0,L51,0)</f>
        <v>0</v>
      </c>
      <c r="O51" s="43"/>
      <c r="P51" s="10"/>
      <c r="Q51" s="10"/>
      <c r="R51" s="10"/>
      <c r="S51" s="10"/>
      <c r="T51" s="10"/>
    </row>
    <row r="52" ht="28.3" customHeight="1">
      <c r="A52" t="s" s="23">
        <f>IF(M52&lt;1,"NO","SI")</f>
        <v>52</v>
      </c>
      <c r="B52" s="24"/>
      <c r="C52" s="24"/>
      <c r="D52" s="24"/>
      <c r="E52" s="25"/>
      <c r="F52" s="25"/>
      <c r="G52" s="24"/>
      <c r="H52" s="24"/>
      <c r="I52" s="24"/>
      <c r="J52" s="24"/>
      <c r="K52" s="26"/>
      <c r="L52" s="27">
        <f>IF(M52&gt;8,(LARGE(E52:K52,1)+LARGE(E52:K52,2)+LARGE(E52:K52,3)+LARGE(E52:K52,4)+LARGE(E52:K52,5)+LARGE(E52:K52,6)+LARGE(E52:K52,7)+LARGE(E52:K52,8)),(SUM(E52:K52)))</f>
        <v>0</v>
      </c>
      <c r="M52" s="28">
        <f>COUNTA(E52:K52)</f>
        <v>0</v>
      </c>
      <c r="N52" s="28">
        <f>IF(M52&gt;0,L52,0)</f>
        <v>0</v>
      </c>
      <c r="O52" s="43"/>
      <c r="P52" s="10"/>
      <c r="Q52" s="10"/>
      <c r="R52" s="10"/>
      <c r="S52" s="10"/>
      <c r="T52" s="10"/>
    </row>
    <row r="53" ht="28.3" customHeight="1">
      <c r="A53" t="s" s="23">
        <f>IF(M53&lt;1,"NO","SI")</f>
        <v>52</v>
      </c>
      <c r="B53" s="24"/>
      <c r="C53" s="24"/>
      <c r="D53" s="24"/>
      <c r="E53" s="25"/>
      <c r="F53" s="25"/>
      <c r="G53" s="24"/>
      <c r="H53" s="24"/>
      <c r="I53" s="24"/>
      <c r="J53" s="24"/>
      <c r="K53" s="26"/>
      <c r="L53" s="27">
        <f>IF(M53&gt;8,(LARGE(E53:K53,1)+LARGE(E53:K53,2)+LARGE(E53:K53,3)+LARGE(E53:K53,4)+LARGE(E53:K53,5)+LARGE(E53:K53,6)+LARGE(E53:K53,7)+LARGE(E53:K53,8)),(SUM(E53:K53)))</f>
        <v>0</v>
      </c>
      <c r="M53" s="28">
        <f>COUNTA(E53:K53)</f>
        <v>0</v>
      </c>
      <c r="N53" s="28">
        <f>IF(M53&gt;0,L53,0)</f>
        <v>0</v>
      </c>
      <c r="O53" s="43"/>
      <c r="P53" s="10"/>
      <c r="Q53" s="10"/>
      <c r="R53" s="10"/>
      <c r="S53" s="10"/>
      <c r="T53" s="10"/>
    </row>
    <row r="54" ht="28.3" customHeight="1">
      <c r="A54" t="s" s="23">
        <f>IF(M54&lt;1,"NO","SI")</f>
        <v>52</v>
      </c>
      <c r="B54" s="24"/>
      <c r="C54" s="24"/>
      <c r="D54" s="24"/>
      <c r="E54" s="25"/>
      <c r="F54" s="25"/>
      <c r="G54" s="24"/>
      <c r="H54" s="24"/>
      <c r="I54" s="24"/>
      <c r="J54" s="24"/>
      <c r="K54" s="26"/>
      <c r="L54" s="27">
        <f>IF(M54&gt;8,(LARGE(E54:K54,1)+LARGE(E54:K54,2)+LARGE(E54:K54,3)+LARGE(E54:K54,4)+LARGE(E54:K54,5)+LARGE(E54:K54,6)+LARGE(E54:K54,7)+LARGE(E54:K54,8)),(SUM(E54:K54)))</f>
        <v>0</v>
      </c>
      <c r="M54" s="28">
        <f>COUNTA(E54:K54)</f>
        <v>0</v>
      </c>
      <c r="N54" s="28">
        <f>IF(M54&gt;0,L54,0)</f>
        <v>0</v>
      </c>
      <c r="O54" s="43"/>
      <c r="P54" s="10"/>
      <c r="Q54" s="10"/>
      <c r="R54" s="10"/>
      <c r="S54" s="10"/>
      <c r="T54" s="10"/>
    </row>
    <row r="55" ht="28.3" customHeight="1">
      <c r="A55" t="s" s="23">
        <f>IF(M55&lt;1,"NO","SI")</f>
        <v>52</v>
      </c>
      <c r="B55" s="24"/>
      <c r="C55" s="24"/>
      <c r="D55" s="24"/>
      <c r="E55" s="25"/>
      <c r="F55" s="25"/>
      <c r="G55" s="24"/>
      <c r="H55" s="24"/>
      <c r="I55" s="24"/>
      <c r="J55" s="24"/>
      <c r="K55" s="26"/>
      <c r="L55" s="27">
        <f>IF(M55&gt;8,(LARGE(E55:K55,1)+LARGE(E55:K55,2)+LARGE(E55:K55,3)+LARGE(E55:K55,4)+LARGE(E55:K55,5)+LARGE(E55:K55,6)+LARGE(E55:K55,7)+LARGE(E55:K55,8)),(SUM(E55:K55)))</f>
        <v>0</v>
      </c>
      <c r="M55" s="28">
        <f>COUNTA(E55:K55)</f>
        <v>0</v>
      </c>
      <c r="N55" s="28">
        <f>IF(M55&gt;0,L55,0)</f>
        <v>0</v>
      </c>
      <c r="O55" s="43"/>
      <c r="P55" s="10"/>
      <c r="Q55" s="10"/>
      <c r="R55" s="10"/>
      <c r="S55" s="10"/>
      <c r="T55" s="10"/>
    </row>
    <row r="56" ht="28.3" customHeight="1">
      <c r="A56" t="s" s="23">
        <f>IF(M56&lt;1,"NO","SI")</f>
        <v>52</v>
      </c>
      <c r="B56" s="24"/>
      <c r="C56" s="24"/>
      <c r="D56" s="24"/>
      <c r="E56" s="25"/>
      <c r="F56" s="25"/>
      <c r="G56" s="24"/>
      <c r="H56" s="24"/>
      <c r="I56" s="24"/>
      <c r="J56" s="24"/>
      <c r="K56" s="26"/>
      <c r="L56" s="27">
        <f>IF(M56&gt;8,(LARGE(E56:K56,1)+LARGE(E56:K56,2)+LARGE(E56:K56,3)+LARGE(E56:K56,4)+LARGE(E56:K56,5)+LARGE(E56:K56,6)+LARGE(E56:K56,7)+LARGE(E56:K56,8)),(SUM(E56:K56)))</f>
        <v>0</v>
      </c>
      <c r="M56" s="28">
        <f>COUNTA(E56:K56)</f>
        <v>0</v>
      </c>
      <c r="N56" s="28">
        <f>IF(M56&gt;0,L56,0)</f>
        <v>0</v>
      </c>
      <c r="O56" s="43"/>
      <c r="P56" s="10"/>
      <c r="Q56" s="10"/>
      <c r="R56" s="10"/>
      <c r="S56" s="10"/>
      <c r="T56" s="10"/>
    </row>
    <row r="57" ht="27.8" customHeight="1">
      <c r="A57" s="49">
        <f>COUNTIF(A3:A56,"SI")</f>
        <v>21</v>
      </c>
      <c r="B57" s="49">
        <f>COUNTA(B3:B56)</f>
        <v>21</v>
      </c>
      <c r="C57" s="49"/>
      <c r="D57" s="49"/>
      <c r="E57" s="50"/>
      <c r="F57" s="50"/>
      <c r="G57" s="49"/>
      <c r="H57" s="49"/>
      <c r="I57" s="49"/>
      <c r="J57" s="49"/>
      <c r="K57" s="51"/>
      <c r="L57" s="105">
        <f>SUM(L3:L56)</f>
        <v>2489</v>
      </c>
      <c r="M57" s="53"/>
      <c r="N57" s="106">
        <f>SUM(N3:N56)</f>
        <v>2489</v>
      </c>
      <c r="O57" s="43"/>
      <c r="P57" s="10"/>
      <c r="Q57" s="10"/>
      <c r="R57" s="10"/>
      <c r="S57" s="10"/>
      <c r="T57" s="10"/>
    </row>
    <row r="58" ht="27.3" customHeight="1">
      <c r="A58" s="107"/>
      <c r="B58" s="107"/>
      <c r="C58" s="107"/>
      <c r="D58" s="107"/>
      <c r="E58" s="108"/>
      <c r="F58" s="108"/>
      <c r="G58" s="107"/>
      <c r="H58" s="107"/>
      <c r="I58" s="107"/>
      <c r="J58" s="107"/>
      <c r="K58" s="107"/>
      <c r="L58" s="109"/>
      <c r="M58" s="10"/>
      <c r="N58" s="85"/>
      <c r="O58" s="10"/>
      <c r="P58" s="10"/>
      <c r="Q58" s="10"/>
      <c r="R58" s="10"/>
      <c r="S58" s="10"/>
      <c r="T58" s="10"/>
    </row>
    <row r="59" ht="27.3" customHeight="1">
      <c r="A59" s="107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</row>
    <row r="60" ht="27.3" customHeight="1">
      <c r="A60" s="107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</row>
    <row r="61" ht="27.3" customHeight="1">
      <c r="A61" s="107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</row>
    <row r="62" ht="27.3" customHeight="1">
      <c r="A62" s="107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</row>
    <row r="63" ht="27.3" customHeight="1">
      <c r="A63" s="107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</row>
    <row r="64" ht="27.3" customHeight="1">
      <c r="A64" s="107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</row>
    <row r="65" ht="27.3" customHeight="1">
      <c r="A65" s="107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</row>
    <row r="66" ht="27.3" customHeight="1">
      <c r="A66" s="107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</row>
    <row r="67" ht="27.3" customHeight="1">
      <c r="A67" s="107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</row>
    <row r="68" ht="27.3" customHeight="1">
      <c r="A68" s="107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</row>
    <row r="69" ht="27.3" customHeight="1">
      <c r="A69" s="107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</row>
    <row r="70" ht="27.3" customHeight="1">
      <c r="A70" s="107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</row>
    <row r="71" ht="27.3" customHeight="1">
      <c r="A71" s="107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</row>
    <row r="72" ht="27.3" customHeight="1">
      <c r="A72" s="107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</row>
  </sheetData>
  <mergeCells count="1">
    <mergeCell ref="A1:E1"/>
  </mergeCells>
  <pageMargins left="1" right="1" top="1" bottom="1" header="0.25" footer="0.25"/>
  <pageSetup firstPageNumber="1" fitToHeight="1" fitToWidth="1" scale="100" useFirstPageNumber="0" orientation="portrait" pageOrder="downThenOver"/>
  <headerFooter>
    <oddHeader>&amp;L&amp;"Times New Roman,Regular"&amp;12&amp;K000000RA F</oddHeader>
    <oddFooter>&amp;L&amp;"Helvetica,Regular"&amp;12&amp;K000000&amp;P</oddFooter>
  </headerFooter>
</worksheet>
</file>

<file path=xl/worksheets/sheet16.xml><?xml version="1.0" encoding="utf-8"?>
<worksheet xmlns:r="http://schemas.openxmlformats.org/officeDocument/2006/relationships" xmlns="http://schemas.openxmlformats.org/spreadsheetml/2006/main">
  <sheetPr>
    <pageSetUpPr fitToPage="1"/>
  </sheetPr>
  <dimension ref="A1:L15"/>
  <sheetViews>
    <sheetView workbookViewId="0" showGridLines="0" defaultGridColor="1"/>
  </sheetViews>
  <sheetFormatPr defaultColWidth="16.3333" defaultRowHeight="18" customHeight="1" outlineLevelRow="0" outlineLevelCol="0"/>
  <cols>
    <col min="1" max="1" width="4.85156" style="119" customWidth="1"/>
    <col min="2" max="2" width="24.5547" style="119" customWidth="1"/>
    <col min="3" max="3" width="5.22656" style="119" customWidth="1"/>
    <col min="4" max="4" width="23.5625" style="119" customWidth="1"/>
    <col min="5" max="5" width="11.1562" style="119" customWidth="1"/>
    <col min="6" max="6" width="11.5391" style="119" customWidth="1"/>
    <col min="7" max="7" width="11.4844" style="119" customWidth="1"/>
    <col min="8" max="8" width="11.6641" style="119" customWidth="1"/>
    <col min="9" max="9" width="11.4062" style="119" customWidth="1"/>
    <col min="10" max="10" width="11.3828" style="119" customWidth="1"/>
    <col min="11" max="11" width="11.3828" style="119" customWidth="1"/>
    <col min="12" max="12" width="6.57812" style="119" customWidth="1"/>
    <col min="13" max="256" width="16.3516" style="119" customWidth="1"/>
  </cols>
  <sheetData>
    <row r="1" ht="20.35" customHeight="1">
      <c r="A1" t="s" s="56">
        <v>234</v>
      </c>
      <c r="B1" s="57"/>
      <c r="C1" s="57"/>
      <c r="D1" s="57"/>
      <c r="E1" s="57"/>
      <c r="F1" s="120"/>
      <c r="G1" s="120"/>
      <c r="H1" s="120"/>
      <c r="I1" s="120"/>
      <c r="J1" s="120"/>
      <c r="K1" s="120"/>
      <c r="L1" s="95"/>
    </row>
    <row r="2" ht="32.35" customHeight="1">
      <c r="A2" t="s" s="56">
        <v>107</v>
      </c>
      <c r="B2" t="s" s="56">
        <v>1</v>
      </c>
      <c r="C2" t="s" s="56">
        <v>108</v>
      </c>
      <c r="D2" t="s" s="56">
        <v>3</v>
      </c>
      <c r="E2" t="s" s="56">
        <v>4</v>
      </c>
      <c r="F2" t="s" s="56">
        <v>5</v>
      </c>
      <c r="G2" t="s" s="56">
        <v>6</v>
      </c>
      <c r="H2" t="s" s="56">
        <v>7</v>
      </c>
      <c r="I2" t="s" s="56">
        <v>8</v>
      </c>
      <c r="J2" t="s" s="56">
        <v>9</v>
      </c>
      <c r="K2" t="s" s="56">
        <v>10</v>
      </c>
      <c r="L2" t="s" s="68">
        <v>11</v>
      </c>
    </row>
    <row r="3" ht="20.35" customHeight="1">
      <c r="A3" s="62"/>
      <c r="B3" s="62"/>
      <c r="C3" s="57"/>
      <c r="D3" s="62"/>
      <c r="E3" s="57"/>
      <c r="F3" s="57"/>
      <c r="G3" s="57"/>
      <c r="H3" s="69"/>
      <c r="I3" s="57"/>
      <c r="J3" s="57"/>
      <c r="K3" s="57"/>
      <c r="L3" s="63"/>
    </row>
    <row r="4" ht="20.35" customHeight="1">
      <c r="A4" s="62"/>
      <c r="B4" s="62"/>
      <c r="C4" s="57"/>
      <c r="D4" s="62"/>
      <c r="E4" s="57"/>
      <c r="F4" s="57"/>
      <c r="G4" s="57"/>
      <c r="H4" s="57"/>
      <c r="I4" s="57"/>
      <c r="J4" s="57"/>
      <c r="K4" s="57"/>
      <c r="L4" s="63"/>
    </row>
    <row r="5" ht="20.35" customHeight="1">
      <c r="A5" s="62"/>
      <c r="B5" s="62"/>
      <c r="C5" s="57"/>
      <c r="D5" s="62"/>
      <c r="E5" s="57"/>
      <c r="F5" s="57"/>
      <c r="G5" s="57"/>
      <c r="H5" s="57"/>
      <c r="I5" s="69"/>
      <c r="J5" s="57"/>
      <c r="K5" s="57"/>
      <c r="L5" s="63"/>
    </row>
    <row r="6" ht="20.35" customHeight="1">
      <c r="A6" s="62"/>
      <c r="B6" s="62"/>
      <c r="C6" s="57"/>
      <c r="D6" s="62"/>
      <c r="E6" s="57"/>
      <c r="F6" s="57"/>
      <c r="G6" s="57"/>
      <c r="H6" s="57"/>
      <c r="I6" s="57"/>
      <c r="J6" s="57"/>
      <c r="K6" s="57"/>
      <c r="L6" s="63"/>
    </row>
    <row r="7" ht="20.35" customHeight="1">
      <c r="A7" s="62"/>
      <c r="B7" s="62"/>
      <c r="C7" s="57"/>
      <c r="D7" s="62"/>
      <c r="E7" s="57"/>
      <c r="F7" s="57"/>
      <c r="G7" s="57"/>
      <c r="H7" s="57"/>
      <c r="I7" s="57"/>
      <c r="J7" s="57"/>
      <c r="K7" s="57"/>
      <c r="L7" s="63"/>
    </row>
    <row r="8" ht="20.35" customHeight="1">
      <c r="A8" s="62"/>
      <c r="B8" s="62"/>
      <c r="C8" s="57"/>
      <c r="D8" s="62"/>
      <c r="E8" s="57"/>
      <c r="F8" s="57"/>
      <c r="G8" s="57"/>
      <c r="H8" s="57"/>
      <c r="I8" s="57"/>
      <c r="J8" s="57"/>
      <c r="K8" s="57"/>
      <c r="L8" s="63"/>
    </row>
    <row r="9" ht="20.35" customHeight="1">
      <c r="A9" s="62"/>
      <c r="B9" s="62"/>
      <c r="C9" s="57"/>
      <c r="D9" s="62"/>
      <c r="E9" s="57"/>
      <c r="F9" s="57"/>
      <c r="G9" s="57"/>
      <c r="H9" s="57"/>
      <c r="I9" s="57"/>
      <c r="J9" s="57"/>
      <c r="K9" s="57"/>
      <c r="L9" s="63"/>
    </row>
    <row r="10" ht="20.35" customHeight="1">
      <c r="A10" s="62"/>
      <c r="B10" s="62"/>
      <c r="C10" s="57"/>
      <c r="D10" s="62"/>
      <c r="E10" s="57"/>
      <c r="F10" s="57"/>
      <c r="G10" s="57"/>
      <c r="H10" s="57"/>
      <c r="I10" s="57"/>
      <c r="J10" s="57"/>
      <c r="K10" s="57"/>
      <c r="L10" s="63"/>
    </row>
    <row r="11" ht="20.35" customHeight="1">
      <c r="A11" s="62"/>
      <c r="B11" s="62"/>
      <c r="C11" s="57"/>
      <c r="D11" s="62"/>
      <c r="E11" s="57"/>
      <c r="F11" s="57"/>
      <c r="G11" s="57"/>
      <c r="H11" s="57"/>
      <c r="I11" s="57"/>
      <c r="J11" s="57"/>
      <c r="K11" s="57"/>
      <c r="L11" s="63"/>
    </row>
    <row r="12" ht="20.35" customHeight="1">
      <c r="A12" s="62"/>
      <c r="B12" s="62"/>
      <c r="C12" s="57"/>
      <c r="D12" s="62"/>
      <c r="E12" s="57"/>
      <c r="F12" s="57"/>
      <c r="G12" s="57"/>
      <c r="H12" s="57"/>
      <c r="I12" s="57"/>
      <c r="J12" s="57"/>
      <c r="K12" s="57"/>
      <c r="L12" s="63"/>
    </row>
    <row r="13" ht="20.35" customHeight="1">
      <c r="A13" s="62"/>
      <c r="B13" s="62"/>
      <c r="C13" s="57"/>
      <c r="D13" s="62"/>
      <c r="E13" s="57"/>
      <c r="F13" s="57"/>
      <c r="G13" s="57"/>
      <c r="H13" s="57"/>
      <c r="I13" s="57"/>
      <c r="J13" s="57"/>
      <c r="K13" s="57"/>
      <c r="L13" s="63"/>
    </row>
    <row r="14" ht="20.35" customHeight="1">
      <c r="A14" s="62"/>
      <c r="B14" s="62"/>
      <c r="C14" s="57"/>
      <c r="D14" s="62"/>
      <c r="E14" s="57"/>
      <c r="F14" s="57"/>
      <c r="G14" s="57"/>
      <c r="H14" s="57"/>
      <c r="I14" s="57"/>
      <c r="J14" s="57"/>
      <c r="K14" s="57"/>
      <c r="L14" s="63"/>
    </row>
    <row r="15" ht="20.35" customHeight="1">
      <c r="A15" s="62"/>
      <c r="B15" s="62"/>
      <c r="C15" s="57"/>
      <c r="D15" s="62"/>
      <c r="E15" s="57"/>
      <c r="F15" s="57"/>
      <c r="G15" s="57"/>
      <c r="H15" s="57"/>
      <c r="I15" s="57"/>
      <c r="J15" s="57"/>
      <c r="K15" s="57"/>
      <c r="L15" s="63"/>
    </row>
  </sheetData>
  <mergeCells count="1">
    <mergeCell ref="A1:E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xl/worksheets/sheet17.xml><?xml version="1.0" encoding="utf-8"?>
<worksheet xmlns:r="http://schemas.openxmlformats.org/officeDocument/2006/relationships" xmlns="http://schemas.openxmlformats.org/spreadsheetml/2006/main">
  <dimension ref="A1:T51"/>
  <sheetViews>
    <sheetView workbookViewId="0" showGridLines="0" defaultGridColor="1"/>
  </sheetViews>
  <sheetFormatPr defaultColWidth="11.5" defaultRowHeight="12.75" customHeight="1" outlineLevelRow="0" outlineLevelCol="0"/>
  <cols>
    <col min="1" max="1" width="11.5" style="121" customWidth="1"/>
    <col min="2" max="2" width="57.9219" style="121" customWidth="1"/>
    <col min="3" max="3" width="12.6719" style="121" customWidth="1"/>
    <col min="4" max="4" width="67" style="121" customWidth="1"/>
    <col min="5" max="5" width="22.8516" style="121" customWidth="1"/>
    <col min="6" max="6" width="22.8516" style="121" customWidth="1"/>
    <col min="7" max="7" width="23" style="121" customWidth="1"/>
    <col min="8" max="8" width="23" style="121" customWidth="1"/>
    <col min="9" max="9" width="23" style="121" customWidth="1"/>
    <col min="10" max="10" width="23.1719" style="121" customWidth="1"/>
    <col min="11" max="11" width="23.1719" style="121" customWidth="1"/>
    <col min="12" max="12" width="21.5" style="121" customWidth="1"/>
    <col min="13" max="13" width="11.5" style="121" customWidth="1"/>
    <col min="14" max="14" width="27.3516" style="121" customWidth="1"/>
    <col min="15" max="15" width="11.5" style="121" customWidth="1"/>
    <col min="16" max="16" width="11.5" style="121" customWidth="1"/>
    <col min="17" max="17" width="65.1719" style="121" customWidth="1"/>
    <col min="18" max="18" width="11.5" style="121" customWidth="1"/>
    <col min="19" max="19" width="11.5" style="121" customWidth="1"/>
    <col min="20" max="20" width="35.5" style="121" customWidth="1"/>
    <col min="21" max="256" width="11.5" style="121" customWidth="1"/>
  </cols>
  <sheetData>
    <row r="1" ht="27.8" customHeight="1">
      <c r="A1" t="s" s="2">
        <v>256</v>
      </c>
      <c r="B1" s="3"/>
      <c r="C1" s="3"/>
      <c r="D1" s="3"/>
      <c r="E1" s="3"/>
      <c r="F1" s="2"/>
      <c r="G1" s="117"/>
      <c r="H1" s="118"/>
      <c r="I1" s="118"/>
      <c r="J1" s="118"/>
      <c r="K1" s="118"/>
      <c r="L1" s="9"/>
      <c r="M1" s="9"/>
      <c r="N1" s="9"/>
      <c r="O1" s="10"/>
      <c r="P1" s="9"/>
      <c r="Q1" s="9"/>
      <c r="R1" s="9"/>
      <c r="S1" s="10"/>
      <c r="T1" s="9"/>
    </row>
    <row r="2" ht="51.3" customHeight="1">
      <c r="A2" t="s" s="12">
        <v>107</v>
      </c>
      <c r="B2" t="s" s="12">
        <v>1</v>
      </c>
      <c r="C2" t="s" s="12">
        <v>108</v>
      </c>
      <c r="D2" t="s" s="12">
        <v>3</v>
      </c>
      <c r="E2" t="s" s="13">
        <v>4</v>
      </c>
      <c r="F2" t="s" s="13">
        <v>173</v>
      </c>
      <c r="G2" t="s" s="13">
        <v>64</v>
      </c>
      <c r="H2" t="s" s="13">
        <v>7</v>
      </c>
      <c r="I2" t="s" s="13">
        <v>8</v>
      </c>
      <c r="J2" t="s" s="13">
        <v>9</v>
      </c>
      <c r="K2" t="s" s="14">
        <v>10</v>
      </c>
      <c r="L2" t="s" s="15">
        <v>11</v>
      </c>
      <c r="M2" t="s" s="16">
        <v>12</v>
      </c>
      <c r="N2" t="s" s="16">
        <v>13</v>
      </c>
      <c r="O2" s="99"/>
      <c r="P2" t="s" s="18">
        <v>108</v>
      </c>
      <c r="Q2" t="s" s="19">
        <v>3</v>
      </c>
      <c r="R2" t="s" s="20">
        <v>15</v>
      </c>
      <c r="S2" s="21"/>
      <c r="T2" t="s" s="22">
        <v>16</v>
      </c>
    </row>
    <row r="3" ht="28.3" customHeight="1">
      <c r="A3" t="s" s="23">
        <f>IF(M3&lt;1,"NO","SI")</f>
        <v>17</v>
      </c>
      <c r="B3" t="s" s="23">
        <v>257</v>
      </c>
      <c r="C3" s="24">
        <v>89</v>
      </c>
      <c r="D3" t="s" s="23">
        <v>85</v>
      </c>
      <c r="E3" s="25">
        <v>90</v>
      </c>
      <c r="F3" s="25"/>
      <c r="G3" s="24">
        <v>60</v>
      </c>
      <c r="H3" s="24">
        <v>80</v>
      </c>
      <c r="I3" s="24">
        <v>90</v>
      </c>
      <c r="J3" s="24"/>
      <c r="K3" s="26"/>
      <c r="L3" s="27">
        <f>SUM(E3:K3)</f>
        <v>320</v>
      </c>
      <c r="M3" s="28">
        <f>COUNTA(E3:K3)</f>
        <v>4</v>
      </c>
      <c r="N3" s="28">
        <f>IF(M3&gt;0,L3,0)</f>
        <v>320</v>
      </c>
      <c r="O3" s="29"/>
      <c r="P3" s="30">
        <v>1828</v>
      </c>
      <c r="Q3" t="s" s="31">
        <v>20</v>
      </c>
      <c r="R3" s="32">
        <f>SUMIF(C3:C44,"1828",N3:N44)</f>
        <v>0</v>
      </c>
      <c r="S3" s="33"/>
      <c r="T3" s="34">
        <f>SUMIF(C3:C44,"1824",L3:L44)</f>
        <v>0</v>
      </c>
    </row>
    <row r="4" ht="28.3" customHeight="1">
      <c r="A4" t="s" s="23">
        <f>IF(M4&lt;1,"NO","SI")</f>
        <v>17</v>
      </c>
      <c r="B4" t="s" s="23">
        <v>258</v>
      </c>
      <c r="C4" s="24">
        <v>1819</v>
      </c>
      <c r="D4" t="s" s="23">
        <v>34</v>
      </c>
      <c r="E4" s="25">
        <v>80</v>
      </c>
      <c r="F4" s="25"/>
      <c r="G4" s="24">
        <v>90</v>
      </c>
      <c r="H4" s="24">
        <v>60</v>
      </c>
      <c r="I4" s="24"/>
      <c r="J4" s="24"/>
      <c r="K4" s="26"/>
      <c r="L4" s="27">
        <f>SUM(E4:K4)</f>
        <v>230</v>
      </c>
      <c r="M4" s="28">
        <f>COUNTA(E4:K4)</f>
        <v>3</v>
      </c>
      <c r="N4" s="28">
        <f>IF(M4&gt;0,L4,0)</f>
        <v>230</v>
      </c>
      <c r="O4" s="29"/>
      <c r="P4" s="30">
        <v>1985</v>
      </c>
      <c r="Q4" t="s" s="31">
        <v>23</v>
      </c>
      <c r="R4" s="32">
        <f>SUMIF(C3:C44,"1985",N3:N44)</f>
        <v>0</v>
      </c>
      <c r="S4" s="33"/>
      <c r="T4" s="34">
        <f>SUMIF(C3:C44,"1985",L3:L44)</f>
        <v>0</v>
      </c>
    </row>
    <row r="5" ht="28.3" customHeight="1">
      <c r="A5" t="s" s="23">
        <f>IF(M5&lt;1,"NO","SI")</f>
        <v>17</v>
      </c>
      <c r="B5" t="s" s="23">
        <v>259</v>
      </c>
      <c r="C5" s="24">
        <v>89</v>
      </c>
      <c r="D5" t="s" s="23">
        <v>85</v>
      </c>
      <c r="E5" s="25"/>
      <c r="F5" s="25"/>
      <c r="G5" s="24">
        <v>100</v>
      </c>
      <c r="H5" s="24">
        <v>100</v>
      </c>
      <c r="I5" s="24">
        <v>2</v>
      </c>
      <c r="J5" s="24"/>
      <c r="K5" s="26"/>
      <c r="L5" s="27">
        <f>SUM(E5:K5)</f>
        <v>202</v>
      </c>
      <c r="M5" s="28">
        <f>COUNTA(E5:K5)</f>
        <v>3</v>
      </c>
      <c r="N5" s="28">
        <f>IF(M5&gt;0,L5,0)</f>
        <v>202</v>
      </c>
      <c r="O5" s="29"/>
      <c r="P5" s="30">
        <v>1912</v>
      </c>
      <c r="Q5" t="s" s="31">
        <v>26</v>
      </c>
      <c r="R5" s="32">
        <f>SUMIF(C3:C44,"1912",N3:N44)</f>
        <v>0</v>
      </c>
      <c r="S5" s="33"/>
      <c r="T5" s="34">
        <f>SUMIF(C3:C44,"1912",L3:L44)</f>
        <v>0</v>
      </c>
    </row>
    <row r="6" ht="28.3" customHeight="1">
      <c r="A6" t="s" s="23">
        <f>IF(M6&lt;1,"NO","SI")</f>
        <v>17</v>
      </c>
      <c r="B6" t="s" s="23">
        <v>260</v>
      </c>
      <c r="C6" s="24">
        <v>1533</v>
      </c>
      <c r="D6" t="s" s="23">
        <v>57</v>
      </c>
      <c r="E6" s="25">
        <v>100</v>
      </c>
      <c r="F6" s="25"/>
      <c r="G6" s="24"/>
      <c r="H6" s="24"/>
      <c r="I6" s="24">
        <v>100</v>
      </c>
      <c r="J6" s="24"/>
      <c r="K6" s="26"/>
      <c r="L6" s="27">
        <f>SUM(E6:K6)</f>
        <v>200</v>
      </c>
      <c r="M6" s="28">
        <f>COUNTA(E6:K6)</f>
        <v>2</v>
      </c>
      <c r="N6" s="28">
        <f>IF(M6&gt;0,L6,0)</f>
        <v>200</v>
      </c>
      <c r="O6" s="29"/>
      <c r="P6" s="30">
        <v>89</v>
      </c>
      <c r="Q6" t="s" s="31">
        <v>28</v>
      </c>
      <c r="R6" s="32">
        <f>SUMIF(C3:C44,"89",N3:N44)</f>
        <v>825</v>
      </c>
      <c r="S6" s="33"/>
      <c r="T6" s="34">
        <f>SUMIF(C3:C44,"89",L3:L44)</f>
        <v>825</v>
      </c>
    </row>
    <row r="7" ht="28.3" customHeight="1">
      <c r="A7" t="s" s="23">
        <f>IF(M7&lt;1,"NO","SI")</f>
        <v>17</v>
      </c>
      <c r="B7" t="s" s="23">
        <v>261</v>
      </c>
      <c r="C7" s="24">
        <v>1819</v>
      </c>
      <c r="D7" t="s" s="23">
        <v>34</v>
      </c>
      <c r="E7" s="25">
        <v>40</v>
      </c>
      <c r="F7" s="25"/>
      <c r="G7" s="24">
        <v>40</v>
      </c>
      <c r="H7" s="24">
        <v>50</v>
      </c>
      <c r="I7" s="24">
        <v>60</v>
      </c>
      <c r="J7" s="24"/>
      <c r="K7" s="26"/>
      <c r="L7" s="27">
        <f>SUM(E7:K7)</f>
        <v>190</v>
      </c>
      <c r="M7" s="28">
        <f>COUNTA(E7:K7)</f>
        <v>4</v>
      </c>
      <c r="N7" s="28">
        <f>IF(M7&gt;0,L7,0)</f>
        <v>190</v>
      </c>
      <c r="O7" s="29"/>
      <c r="P7" s="30">
        <v>1924</v>
      </c>
      <c r="Q7" t="s" s="31">
        <v>30</v>
      </c>
      <c r="R7" s="32">
        <f>SUMIF(C3:C44,"1924",N3:N44)</f>
        <v>0</v>
      </c>
      <c r="S7" s="33"/>
      <c r="T7" s="34">
        <f>SUMIF(C3:C44,"1924",L3:L44)</f>
        <v>0</v>
      </c>
    </row>
    <row r="8" ht="28.3" customHeight="1">
      <c r="A8" t="s" s="23">
        <f>IF(M8&lt;1,"NO","SI")</f>
        <v>17</v>
      </c>
      <c r="B8" t="s" s="23">
        <v>262</v>
      </c>
      <c r="C8" s="24">
        <v>1819</v>
      </c>
      <c r="D8" t="s" s="23">
        <v>34</v>
      </c>
      <c r="E8" s="25">
        <v>12</v>
      </c>
      <c r="F8" s="25">
        <v>100</v>
      </c>
      <c r="G8" s="24">
        <v>20</v>
      </c>
      <c r="H8" s="24">
        <v>30</v>
      </c>
      <c r="I8" s="24"/>
      <c r="J8" s="24"/>
      <c r="K8" s="26"/>
      <c r="L8" s="27">
        <f>SUM(E8:K8)</f>
        <v>162</v>
      </c>
      <c r="M8" s="28">
        <f>COUNTA(E8:K8)</f>
        <v>4</v>
      </c>
      <c r="N8" s="28">
        <f>IF(M8&gt;0,L8,0)</f>
        <v>162</v>
      </c>
      <c r="O8" s="29"/>
      <c r="P8" s="30">
        <v>1098</v>
      </c>
      <c r="Q8" t="s" s="31">
        <v>32</v>
      </c>
      <c r="R8" s="32">
        <f>SUMIF(C3:C45,"1098",N3:N45)</f>
        <v>0</v>
      </c>
      <c r="S8" s="33"/>
      <c r="T8" s="34">
        <f>SUMIF(C3:C44,"1098",L3:L44)</f>
        <v>0</v>
      </c>
    </row>
    <row r="9" ht="28.3" customHeight="1">
      <c r="A9" t="s" s="23">
        <f>IF(M9&lt;1,"NO","SI")</f>
        <v>17</v>
      </c>
      <c r="B9" t="s" s="23">
        <v>263</v>
      </c>
      <c r="C9" s="24">
        <v>89</v>
      </c>
      <c r="D9" t="s" s="23">
        <v>85</v>
      </c>
      <c r="E9" s="25">
        <v>20</v>
      </c>
      <c r="F9" s="25"/>
      <c r="G9" s="24">
        <v>30</v>
      </c>
      <c r="H9" s="24">
        <v>90</v>
      </c>
      <c r="I9" s="24"/>
      <c r="J9" s="24"/>
      <c r="K9" s="26"/>
      <c r="L9" s="27">
        <f>SUM(E9:K9)</f>
        <v>140</v>
      </c>
      <c r="M9" s="28">
        <f>COUNTA(E9:K9)</f>
        <v>3</v>
      </c>
      <c r="N9" s="28">
        <f>IF(M9&gt;0,L9,0)</f>
        <v>140</v>
      </c>
      <c r="O9" s="29"/>
      <c r="P9" s="30">
        <v>1819</v>
      </c>
      <c r="Q9" t="s" s="31">
        <v>34</v>
      </c>
      <c r="R9" s="32">
        <f>SUMIF(C3:C44,"1819",N3:N44)</f>
        <v>651</v>
      </c>
      <c r="S9" s="33"/>
      <c r="T9" s="34">
        <f>SUMIF(C3:C44,"1819",L3:L44)</f>
        <v>651</v>
      </c>
    </row>
    <row r="10" ht="28.3" customHeight="1">
      <c r="A10" t="s" s="23">
        <f>IF(M10&lt;1,"NO","SI")</f>
        <v>17</v>
      </c>
      <c r="B10" t="s" s="23">
        <v>264</v>
      </c>
      <c r="C10" s="24">
        <v>1990</v>
      </c>
      <c r="D10" t="s" s="23">
        <v>36</v>
      </c>
      <c r="E10" s="25">
        <v>8</v>
      </c>
      <c r="F10" s="25">
        <v>90</v>
      </c>
      <c r="G10" s="24"/>
      <c r="H10" s="24"/>
      <c r="I10" s="24">
        <v>30</v>
      </c>
      <c r="J10" s="24"/>
      <c r="K10" s="26"/>
      <c r="L10" s="27">
        <f>SUM(E10:K10)</f>
        <v>128</v>
      </c>
      <c r="M10" s="28">
        <f>COUNTA(E10:K10)</f>
        <v>3</v>
      </c>
      <c r="N10" s="28">
        <f>IF(M10&gt;0,L10,0)</f>
        <v>128</v>
      </c>
      <c r="O10" s="29"/>
      <c r="P10" s="30">
        <v>1540</v>
      </c>
      <c r="Q10" t="s" s="31">
        <v>37</v>
      </c>
      <c r="R10" s="32">
        <f>SUMIF(C3:C44,"1540",N3:N44)</f>
        <v>0</v>
      </c>
      <c r="S10" s="33"/>
      <c r="T10" s="34">
        <f>SUMIF(C3:C44,"1540",L3:L44)</f>
        <v>0</v>
      </c>
    </row>
    <row r="11" ht="28.3" customHeight="1">
      <c r="A11" t="s" s="23">
        <f>IF(M11&lt;1,"NO","SI")</f>
        <v>17</v>
      </c>
      <c r="B11" t="s" s="23">
        <v>265</v>
      </c>
      <c r="C11" s="24">
        <v>1533</v>
      </c>
      <c r="D11" t="s" s="23">
        <v>57</v>
      </c>
      <c r="E11" s="25">
        <v>30</v>
      </c>
      <c r="F11" s="25"/>
      <c r="G11" s="24"/>
      <c r="H11" s="24"/>
      <c r="I11" s="24">
        <v>80</v>
      </c>
      <c r="J11" s="24"/>
      <c r="K11" s="26"/>
      <c r="L11" s="27">
        <f>SUM(E11:K11)</f>
        <v>110</v>
      </c>
      <c r="M11" s="28">
        <f>COUNTA(E11:K11)</f>
        <v>2</v>
      </c>
      <c r="N11" s="28">
        <f>IF(M11&gt;0,L11,0)</f>
        <v>110</v>
      </c>
      <c r="O11" s="29"/>
      <c r="P11" s="30">
        <v>1028</v>
      </c>
      <c r="Q11" t="s" s="31">
        <v>25</v>
      </c>
      <c r="R11" s="32">
        <f>SUMIF(C3:C44,"1028",N3:N44)</f>
        <v>0</v>
      </c>
      <c r="S11" s="33"/>
      <c r="T11" s="34">
        <f>SUMIF(C3:C44,"1028",L3:L44)</f>
        <v>0</v>
      </c>
    </row>
    <row r="12" ht="28.3" customHeight="1">
      <c r="A12" t="s" s="23">
        <f>IF(M12&lt;1,"NO","SI")</f>
        <v>17</v>
      </c>
      <c r="B12" t="s" s="23">
        <v>266</v>
      </c>
      <c r="C12" s="24">
        <v>69</v>
      </c>
      <c r="D12" t="s" s="23">
        <v>48</v>
      </c>
      <c r="E12" s="25">
        <v>50</v>
      </c>
      <c r="F12" s="25"/>
      <c r="G12" s="24">
        <v>50</v>
      </c>
      <c r="H12" s="24"/>
      <c r="I12" s="24"/>
      <c r="J12" s="24"/>
      <c r="K12" s="26"/>
      <c r="L12" s="27">
        <f>SUM(E12:K12)</f>
        <v>100</v>
      </c>
      <c r="M12" s="28">
        <f>COUNTA(E12:K12)</f>
        <v>2</v>
      </c>
      <c r="N12" s="28">
        <f>IF(M12&gt;0,L12,0)</f>
        <v>100</v>
      </c>
      <c r="O12" s="29"/>
      <c r="P12" s="30">
        <v>1854</v>
      </c>
      <c r="Q12" t="s" s="31">
        <v>40</v>
      </c>
      <c r="R12" s="32">
        <f>SUMIF(C3:C44,"1854",N3:N44)</f>
        <v>0</v>
      </c>
      <c r="S12" s="33"/>
      <c r="T12" s="34">
        <f>SUMIF(C3:C44,"1854",L3:L44)</f>
        <v>0</v>
      </c>
    </row>
    <row r="13" ht="28.3" customHeight="1">
      <c r="A13" t="s" s="23">
        <f>IF(M13&lt;1,"NO","SI")</f>
        <v>17</v>
      </c>
      <c r="B13" t="s" s="23">
        <v>267</v>
      </c>
      <c r="C13" s="24">
        <v>2030</v>
      </c>
      <c r="D13" t="s" s="23">
        <v>60</v>
      </c>
      <c r="E13" s="25"/>
      <c r="F13" s="25"/>
      <c r="G13" s="24">
        <v>80</v>
      </c>
      <c r="H13" s="24"/>
      <c r="I13" s="24"/>
      <c r="J13" s="24"/>
      <c r="K13" s="26"/>
      <c r="L13" s="27">
        <f>SUM(E13:K13)</f>
        <v>80</v>
      </c>
      <c r="M13" s="28">
        <f>COUNTA(E13:K13)</f>
        <v>1</v>
      </c>
      <c r="N13" s="28">
        <f>IF(M13&gt;0,L13,0)</f>
        <v>80</v>
      </c>
      <c r="O13" s="29"/>
      <c r="P13" s="30">
        <v>1931</v>
      </c>
      <c r="Q13" t="s" s="31">
        <v>42</v>
      </c>
      <c r="R13" s="32">
        <f>SUMIF(C3:C44,"1931",N3:N44)</f>
        <v>0</v>
      </c>
      <c r="S13" s="33"/>
      <c r="T13" s="34">
        <f>SUMIF(C3:C44,"1931",L3:L44)</f>
        <v>0</v>
      </c>
    </row>
    <row r="14" ht="28.3" customHeight="1">
      <c r="A14" t="s" s="23">
        <f>IF(M14&lt;1,"NO","SI")</f>
        <v>17</v>
      </c>
      <c r="B14" t="s" s="23">
        <v>268</v>
      </c>
      <c r="C14" s="24">
        <v>1533</v>
      </c>
      <c r="D14" t="s" s="23">
        <v>57</v>
      </c>
      <c r="E14" s="25">
        <v>15</v>
      </c>
      <c r="F14" s="25"/>
      <c r="G14" s="24"/>
      <c r="H14" s="24"/>
      <c r="I14" s="24">
        <v>50</v>
      </c>
      <c r="J14" s="24"/>
      <c r="K14" s="26"/>
      <c r="L14" s="27">
        <f>SUM(E14:K14)</f>
        <v>65</v>
      </c>
      <c r="M14" s="28">
        <f>COUNTA(E14:K14)</f>
        <v>2</v>
      </c>
      <c r="N14" s="28">
        <f>IF(M14&gt;0,L14,0)</f>
        <v>65</v>
      </c>
      <c r="O14" s="29"/>
      <c r="P14" s="30">
        <v>1375</v>
      </c>
      <c r="Q14" t="s" s="31">
        <v>44</v>
      </c>
      <c r="R14" s="32">
        <f>SUMIF(C3:C44,"1375",N3:N44)</f>
        <v>0</v>
      </c>
      <c r="S14" s="33"/>
      <c r="T14" s="34">
        <f>SUMIF(C3:C44,"1375",L3:L44)</f>
        <v>0</v>
      </c>
    </row>
    <row r="15" ht="28.3" customHeight="1">
      <c r="A15" t="s" s="23">
        <f>IF(M15&lt;1,"NO","SI")</f>
        <v>17</v>
      </c>
      <c r="B15" t="s" s="23">
        <v>269</v>
      </c>
      <c r="C15" s="24">
        <v>1819</v>
      </c>
      <c r="D15" t="s" s="23">
        <v>34</v>
      </c>
      <c r="E15" s="25">
        <v>60</v>
      </c>
      <c r="F15" s="25"/>
      <c r="G15" s="24"/>
      <c r="H15" s="24"/>
      <c r="I15" s="24"/>
      <c r="J15" s="24"/>
      <c r="K15" s="26"/>
      <c r="L15" s="27">
        <f>SUM(E15:K15)</f>
        <v>60</v>
      </c>
      <c r="M15" s="28">
        <f>COUNTA(E15:K15)</f>
        <v>1</v>
      </c>
      <c r="N15" s="28">
        <f>IF(M15&gt;0,L15,0)</f>
        <v>60</v>
      </c>
      <c r="O15" s="29"/>
      <c r="P15" s="30">
        <v>1820</v>
      </c>
      <c r="Q15" t="s" s="31">
        <v>46</v>
      </c>
      <c r="R15" s="32">
        <f>SUMIF(C3:C44,"1820",N3:N44)</f>
        <v>0</v>
      </c>
      <c r="S15" s="33"/>
      <c r="T15" s="34">
        <f>SUMIF(C3:C44,"1820",L3:L44)</f>
        <v>0</v>
      </c>
    </row>
    <row r="16" ht="28.3" customHeight="1">
      <c r="A16" t="s" s="23">
        <f>IF(M16&lt;1,"NO","SI")</f>
        <v>17</v>
      </c>
      <c r="B16" t="s" s="23">
        <v>270</v>
      </c>
      <c r="C16" s="24">
        <v>89</v>
      </c>
      <c r="D16" t="s" s="23">
        <v>85</v>
      </c>
      <c r="E16" s="25"/>
      <c r="F16" s="25"/>
      <c r="G16" s="24"/>
      <c r="H16" s="24">
        <v>20</v>
      </c>
      <c r="I16" s="24">
        <v>40</v>
      </c>
      <c r="J16" s="24"/>
      <c r="K16" s="26"/>
      <c r="L16" s="27">
        <f>SUM(E16:K16)</f>
        <v>60</v>
      </c>
      <c r="M16" s="28">
        <f>COUNTA(E16:K16)</f>
        <v>2</v>
      </c>
      <c r="N16" s="28">
        <f>IF(M16&gt;0,L16,0)</f>
        <v>60</v>
      </c>
      <c r="O16" s="29"/>
      <c r="P16" s="30">
        <v>1463</v>
      </c>
      <c r="Q16" t="s" s="31">
        <v>49</v>
      </c>
      <c r="R16" s="32">
        <f>SUMIF(C3:C44,"1463",N3:N44)</f>
        <v>0</v>
      </c>
      <c r="S16" s="33"/>
      <c r="T16" s="34">
        <f>SUMIF(C3:C44,"1463",L3:L44)</f>
        <v>0</v>
      </c>
    </row>
    <row r="17" ht="28.3" customHeight="1">
      <c r="A17" t="s" s="23">
        <f>IF(M17&lt;1,"NO","SI")</f>
        <v>17</v>
      </c>
      <c r="B17" t="s" s="23">
        <v>271</v>
      </c>
      <c r="C17" s="24">
        <v>89</v>
      </c>
      <c r="D17" t="s" s="23">
        <v>85</v>
      </c>
      <c r="E17" s="25"/>
      <c r="F17" s="25"/>
      <c r="G17" s="24"/>
      <c r="H17" s="24">
        <v>40</v>
      </c>
      <c r="I17" s="24"/>
      <c r="J17" s="24"/>
      <c r="K17" s="26"/>
      <c r="L17" s="27">
        <f>SUM(E17:K17)</f>
        <v>40</v>
      </c>
      <c r="M17" s="28">
        <f>COUNTA(E17:K17)</f>
        <v>1</v>
      </c>
      <c r="N17" s="28">
        <f>IF(M17&gt;0,L17,0)</f>
        <v>40</v>
      </c>
      <c r="O17" s="29"/>
      <c r="P17" s="30">
        <v>1990</v>
      </c>
      <c r="Q17" t="s" s="31">
        <v>51</v>
      </c>
      <c r="R17" s="32">
        <f>SUMIF(C3:C44,"1990",N3:N44)</f>
        <v>128</v>
      </c>
      <c r="S17" s="33"/>
      <c r="T17" s="34">
        <f>SUMIF(C3:C44,"1990",L3:L44)</f>
        <v>128</v>
      </c>
    </row>
    <row r="18" ht="28.3" customHeight="1">
      <c r="A18" t="s" s="23">
        <f>IF(M18&lt;1,"NO","SI")</f>
        <v>17</v>
      </c>
      <c r="B18" t="s" s="23">
        <v>272</v>
      </c>
      <c r="C18" s="24">
        <v>89</v>
      </c>
      <c r="D18" t="s" s="23">
        <v>85</v>
      </c>
      <c r="E18" s="25">
        <v>9</v>
      </c>
      <c r="F18" s="25"/>
      <c r="G18" s="24">
        <v>15</v>
      </c>
      <c r="H18" s="24">
        <v>15</v>
      </c>
      <c r="I18" s="24"/>
      <c r="J18" s="24"/>
      <c r="K18" s="26"/>
      <c r="L18" s="27">
        <f>SUM(E18:K18)</f>
        <v>39</v>
      </c>
      <c r="M18" s="28">
        <f>COUNTA(E18:K18)</f>
        <v>3</v>
      </c>
      <c r="N18" s="28">
        <f>IF(M18&gt;0,L18,0)</f>
        <v>39</v>
      </c>
      <c r="O18" s="29"/>
      <c r="P18" s="30">
        <v>1214</v>
      </c>
      <c r="Q18" t="s" s="31">
        <v>53</v>
      </c>
      <c r="R18" s="32">
        <f>SUMIF(C3:C45,"1214",N3:N45)</f>
        <v>0</v>
      </c>
      <c r="S18" s="33"/>
      <c r="T18" s="34">
        <f>SUMIF(C3:C44,"1214",L3:L44)</f>
        <v>0</v>
      </c>
    </row>
    <row r="19" ht="28.3" customHeight="1">
      <c r="A19" t="s" s="23">
        <f>IF(M19&lt;1,"NO","SI")</f>
        <v>17</v>
      </c>
      <c r="B19" t="s" s="23">
        <v>273</v>
      </c>
      <c r="C19" s="24">
        <v>89</v>
      </c>
      <c r="D19" t="s" s="23">
        <v>85</v>
      </c>
      <c r="E19" s="25"/>
      <c r="F19" s="25"/>
      <c r="G19" s="24">
        <v>12</v>
      </c>
      <c r="H19" s="24">
        <v>12</v>
      </c>
      <c r="I19" s="24"/>
      <c r="J19" s="24"/>
      <c r="K19" s="26"/>
      <c r="L19" s="27">
        <f>SUM(E19:K19)</f>
        <v>24</v>
      </c>
      <c r="M19" s="28">
        <f>COUNTA(E19:K19)</f>
        <v>2</v>
      </c>
      <c r="N19" s="28">
        <f>IF(M19&gt;0,L19,0)</f>
        <v>24</v>
      </c>
      <c r="O19" s="29"/>
      <c r="P19" s="30">
        <v>1883</v>
      </c>
      <c r="Q19" t="s" s="31">
        <v>54</v>
      </c>
      <c r="R19" s="32">
        <f>SUMIF(C3:C44,"1883",N3:N44)</f>
        <v>0</v>
      </c>
      <c r="S19" s="33"/>
      <c r="T19" s="34">
        <f>SUMIF(C3:C44,"1883",L3:L44)</f>
        <v>0</v>
      </c>
    </row>
    <row r="20" ht="28.3" customHeight="1">
      <c r="A20" t="s" s="23">
        <f>IF(M20&lt;1,"NO","SI")</f>
        <v>17</v>
      </c>
      <c r="B20" t="s" s="23">
        <v>274</v>
      </c>
      <c r="C20" s="24">
        <v>1819</v>
      </c>
      <c r="D20" t="s" s="23">
        <v>34</v>
      </c>
      <c r="E20" s="25"/>
      <c r="F20" s="25"/>
      <c r="G20" s="24">
        <v>9</v>
      </c>
      <c r="H20" s="24"/>
      <c r="I20" s="24"/>
      <c r="J20" s="24"/>
      <c r="K20" s="26"/>
      <c r="L20" s="27">
        <f>SUM(E20:K20)</f>
        <v>9</v>
      </c>
      <c r="M20" s="28">
        <f>COUNTA(E20:K20)</f>
        <v>1</v>
      </c>
      <c r="N20" s="28">
        <f>IF(M20&gt;0,L20,0)</f>
        <v>9</v>
      </c>
      <c r="O20" s="29"/>
      <c r="P20" s="30">
        <v>1406</v>
      </c>
      <c r="Q20" t="s" s="31">
        <v>55</v>
      </c>
      <c r="R20" s="32">
        <f>SUMIF(C3:C44,"1406",N3:N44)</f>
        <v>0</v>
      </c>
      <c r="S20" s="33"/>
      <c r="T20" s="34">
        <f>SUMIF(C3:C44,"1406",L3:L44)</f>
        <v>0</v>
      </c>
    </row>
    <row r="21" ht="28.3" customHeight="1">
      <c r="A21" t="s" s="23">
        <f>IF(M21&lt;1,"NO","SI")</f>
        <v>52</v>
      </c>
      <c r="B21" s="24"/>
      <c r="C21" s="24"/>
      <c r="D21" s="24"/>
      <c r="E21" s="25"/>
      <c r="F21" s="25"/>
      <c r="G21" s="24"/>
      <c r="H21" s="24"/>
      <c r="I21" s="24"/>
      <c r="J21" s="24"/>
      <c r="K21" s="26"/>
      <c r="L21" s="27">
        <f>SUM(E21:K21)</f>
        <v>0</v>
      </c>
      <c r="M21" s="28">
        <f>COUNTA(E21:K21)</f>
        <v>0</v>
      </c>
      <c r="N21" s="28">
        <f>IF(M21&gt;0,L21,0)</f>
        <v>0</v>
      </c>
      <c r="O21" s="29"/>
      <c r="P21" s="30">
        <v>69</v>
      </c>
      <c r="Q21" t="s" s="31">
        <v>56</v>
      </c>
      <c r="R21" s="32">
        <f>SUMIF(C3:C44,"69",N3:N44)</f>
        <v>100</v>
      </c>
      <c r="S21" s="33"/>
      <c r="T21" s="34">
        <f>SUMIF(C3:C44,"69",L3:L44)</f>
        <v>100</v>
      </c>
    </row>
    <row r="22" ht="28.3" customHeight="1">
      <c r="A22" t="s" s="23">
        <f>IF(M22&lt;1,"NO","SI")</f>
        <v>52</v>
      </c>
      <c r="B22" s="24"/>
      <c r="C22" s="24"/>
      <c r="D22" s="24"/>
      <c r="E22" s="25"/>
      <c r="F22" s="25"/>
      <c r="G22" s="24"/>
      <c r="H22" s="24"/>
      <c r="I22" s="24"/>
      <c r="J22" s="24"/>
      <c r="K22" s="26"/>
      <c r="L22" s="27">
        <f>SUM(E22:K22)</f>
        <v>0</v>
      </c>
      <c r="M22" s="28">
        <f>COUNTA(E22:K22)</f>
        <v>0</v>
      </c>
      <c r="N22" s="28">
        <f>IF(M22&gt;0,L22,0)</f>
        <v>0</v>
      </c>
      <c r="O22" s="29"/>
      <c r="P22" s="30">
        <v>1533</v>
      </c>
      <c r="Q22" t="s" s="31">
        <v>57</v>
      </c>
      <c r="R22" s="32">
        <f>SUMIF(C3:C44,"1533",N3:N44)</f>
        <v>375</v>
      </c>
      <c r="S22" s="33"/>
      <c r="T22" s="34">
        <f>SUMIF(C3:C44,"1533",L3:L44)</f>
        <v>375</v>
      </c>
    </row>
    <row r="23" ht="28.3" customHeight="1">
      <c r="A23" t="s" s="23">
        <f>IF(M23&lt;1,"NO","SI")</f>
        <v>52</v>
      </c>
      <c r="B23" s="24"/>
      <c r="C23" s="24"/>
      <c r="D23" s="24"/>
      <c r="E23" s="25"/>
      <c r="F23" s="25"/>
      <c r="G23" s="24"/>
      <c r="H23" s="24"/>
      <c r="I23" s="24"/>
      <c r="J23" s="24"/>
      <c r="K23" s="26"/>
      <c r="L23" s="27">
        <f>SUM(E23:K23)</f>
        <v>0</v>
      </c>
      <c r="M23" s="28">
        <f>COUNTA(E23:K23)</f>
        <v>0</v>
      </c>
      <c r="N23" s="28">
        <f>IF(M23&gt;0,L23,0)</f>
        <v>0</v>
      </c>
      <c r="O23" s="29"/>
      <c r="P23" s="30">
        <v>77</v>
      </c>
      <c r="Q23" t="s" s="31">
        <v>58</v>
      </c>
      <c r="R23" s="32">
        <f>SUMIF(C3:C44,"77",N3:N44)</f>
        <v>0</v>
      </c>
      <c r="S23" s="33"/>
      <c r="T23" s="34">
        <f>SUMIF(C3:C44,"77",L3:L44)</f>
        <v>0</v>
      </c>
    </row>
    <row r="24" ht="28.3" customHeight="1">
      <c r="A24" t="s" s="23">
        <f>IF(M24&lt;1,"NO","SI")</f>
        <v>52</v>
      </c>
      <c r="B24" s="24"/>
      <c r="C24" s="24"/>
      <c r="D24" s="24"/>
      <c r="E24" s="25"/>
      <c r="F24" s="25"/>
      <c r="G24" s="24"/>
      <c r="H24" s="24"/>
      <c r="I24" s="24"/>
      <c r="J24" s="24"/>
      <c r="K24" s="26"/>
      <c r="L24" s="27">
        <f>SUM(E24:K24)</f>
        <v>0</v>
      </c>
      <c r="M24" s="28">
        <f>COUNTA(E24:K24)</f>
        <v>0</v>
      </c>
      <c r="N24" s="28">
        <f>IF(M24&gt;0,L24,0)</f>
        <v>0</v>
      </c>
      <c r="O24" s="29"/>
      <c r="P24" s="30">
        <v>1554</v>
      </c>
      <c r="Q24" t="s" s="31">
        <v>59</v>
      </c>
      <c r="R24" s="32">
        <f>SUMIF(C3:C44,"1554",N3:N44)</f>
        <v>0</v>
      </c>
      <c r="S24" s="33"/>
      <c r="T24" s="34">
        <f>SUMIF(C3:C44,"1554",L3:L44)</f>
        <v>0</v>
      </c>
    </row>
    <row r="25" ht="28.3" customHeight="1">
      <c r="A25" t="s" s="23">
        <f>IF(M25&lt;1,"NO","SI")</f>
        <v>52</v>
      </c>
      <c r="B25" s="24"/>
      <c r="C25" s="24"/>
      <c r="D25" s="24"/>
      <c r="E25" s="25"/>
      <c r="F25" s="25"/>
      <c r="G25" s="24"/>
      <c r="H25" s="24"/>
      <c r="I25" s="24"/>
      <c r="J25" s="24"/>
      <c r="K25" s="26"/>
      <c r="L25" s="27">
        <f>SUM(E25:K25)</f>
        <v>0</v>
      </c>
      <c r="M25" s="28">
        <f>COUNTA(E25:K25)</f>
        <v>0</v>
      </c>
      <c r="N25" s="28">
        <f>IF(M25&gt;0,L25,0)</f>
        <v>0</v>
      </c>
      <c r="O25" s="29"/>
      <c r="P25" s="39">
        <v>2062</v>
      </c>
      <c r="Q25" t="s" s="31">
        <v>19</v>
      </c>
      <c r="R25" s="32">
        <f>SUMIF(C3:C44,"2062",N3:N44)</f>
        <v>0</v>
      </c>
      <c r="S25" s="33"/>
      <c r="T25" s="34">
        <f>SUMIF(C3:C44,"2062",L3:L44)</f>
        <v>0</v>
      </c>
    </row>
    <row r="26" ht="28.3" customHeight="1">
      <c r="A26" t="s" s="23">
        <f>IF(M26&lt;1,"NO","SI")</f>
        <v>52</v>
      </c>
      <c r="B26" s="24"/>
      <c r="C26" s="24"/>
      <c r="D26" s="24"/>
      <c r="E26" s="25"/>
      <c r="F26" s="25"/>
      <c r="G26" s="24"/>
      <c r="H26" s="24"/>
      <c r="I26" s="24"/>
      <c r="J26" s="24"/>
      <c r="K26" s="26"/>
      <c r="L26" s="27">
        <f>SUM(E26:K26)</f>
        <v>0</v>
      </c>
      <c r="M26" s="28">
        <f>COUNTA(E26:K26)</f>
        <v>0</v>
      </c>
      <c r="N26" s="28">
        <f>IF(M26&gt;0,L26,0)</f>
        <v>0</v>
      </c>
      <c r="O26" s="29"/>
      <c r="P26" s="39">
        <v>2077</v>
      </c>
      <c r="Q26" t="s" s="31">
        <v>22</v>
      </c>
      <c r="R26" s="32">
        <f>SUMIF(C3:C45,"2077",N3:N45)</f>
        <v>0</v>
      </c>
      <c r="S26" s="33"/>
      <c r="T26" s="34">
        <f>SUMIF(C3:C45,"2077",L3:L45)</f>
        <v>0</v>
      </c>
    </row>
    <row r="27" ht="28.3" customHeight="1">
      <c r="A27" t="s" s="23">
        <f>IF(M27&lt;1,"NO","SI")</f>
        <v>52</v>
      </c>
      <c r="B27" s="24"/>
      <c r="C27" s="24"/>
      <c r="D27" s="24"/>
      <c r="E27" s="25"/>
      <c r="F27" s="25"/>
      <c r="G27" s="24"/>
      <c r="H27" s="24"/>
      <c r="I27" s="24"/>
      <c r="J27" s="24"/>
      <c r="K27" s="26"/>
      <c r="L27" s="27">
        <f>SUM(E27:K27)</f>
        <v>0</v>
      </c>
      <c r="M27" s="28">
        <f>COUNTA(E27:K27)</f>
        <v>0</v>
      </c>
      <c r="N27" s="28">
        <f>IF(M27&gt;0,L27,0)</f>
        <v>0</v>
      </c>
      <c r="O27" s="29"/>
      <c r="P27" s="39">
        <v>2030</v>
      </c>
      <c r="Q27" t="s" s="31">
        <v>60</v>
      </c>
      <c r="R27" s="32">
        <f>SUMIF(C3:C44,"2030",N3:N44)</f>
        <v>80</v>
      </c>
      <c r="S27" s="33"/>
      <c r="T27" s="34">
        <f>SUMIF(C3:C44,"2030",L3:L44)</f>
        <v>80</v>
      </c>
    </row>
    <row r="28" ht="28.3" customHeight="1">
      <c r="A28" t="s" s="23">
        <f>IF(M28&lt;1,"NO","SI")</f>
        <v>52</v>
      </c>
      <c r="B28" s="24"/>
      <c r="C28" s="24"/>
      <c r="D28" s="24"/>
      <c r="E28" s="25"/>
      <c r="F28" s="25"/>
      <c r="G28" s="24"/>
      <c r="H28" s="24"/>
      <c r="I28" s="24"/>
      <c r="J28" s="24"/>
      <c r="K28" s="26"/>
      <c r="L28" s="27">
        <f>SUM(E28:K28)</f>
        <v>0</v>
      </c>
      <c r="M28" s="28">
        <f>COUNTA(E28:K28)</f>
        <v>0</v>
      </c>
      <c r="N28" s="28">
        <f>IF(M28&gt;0,L28,0)</f>
        <v>0</v>
      </c>
      <c r="O28" s="29"/>
      <c r="P28" s="39">
        <v>87</v>
      </c>
      <c r="Q28" t="s" s="31">
        <v>61</v>
      </c>
      <c r="R28" s="32">
        <f>SUMIF(C3:C44,"87",N3:N44)</f>
        <v>0</v>
      </c>
      <c r="S28" s="33"/>
      <c r="T28" s="34">
        <f>SUMIF(C3:C44,"87",L3:L44)</f>
        <v>0</v>
      </c>
    </row>
    <row r="29" ht="28.3" customHeight="1">
      <c r="A29" t="s" s="23">
        <f>IF(M29&lt;1,"NO","SI")</f>
        <v>52</v>
      </c>
      <c r="B29" s="24"/>
      <c r="C29" s="24"/>
      <c r="D29" s="24"/>
      <c r="E29" s="25"/>
      <c r="F29" s="25"/>
      <c r="G29" s="24"/>
      <c r="H29" s="24"/>
      <c r="I29" s="24"/>
      <c r="J29" s="24"/>
      <c r="K29" s="26"/>
      <c r="L29" s="27">
        <f>SUM(E29:K29)</f>
        <v>0</v>
      </c>
      <c r="M29" s="28">
        <f>COUNTA(E29:K29)</f>
        <v>0</v>
      </c>
      <c r="N29" s="28">
        <f>IF(M29&gt;0,L29,0)</f>
        <v>0</v>
      </c>
      <c r="O29" s="29"/>
      <c r="P29" s="39">
        <v>2113</v>
      </c>
      <c r="Q29" t="s" s="31">
        <v>62</v>
      </c>
      <c r="R29" s="32">
        <f>SUMIF(C4:C48,"2113",N4:N48)</f>
        <v>0</v>
      </c>
      <c r="S29" s="33"/>
      <c r="T29" s="34">
        <f>SUMIF(C4:C48,"2113",L4:L48)</f>
        <v>0</v>
      </c>
    </row>
    <row r="30" ht="28.3" customHeight="1">
      <c r="A30" t="s" s="23">
        <f>IF(M30&lt;1,"NO","SI")</f>
        <v>52</v>
      </c>
      <c r="B30" s="24"/>
      <c r="C30" s="24"/>
      <c r="D30" s="24"/>
      <c r="E30" s="25"/>
      <c r="F30" s="25"/>
      <c r="G30" s="24"/>
      <c r="H30" s="24"/>
      <c r="I30" s="24"/>
      <c r="J30" s="24"/>
      <c r="K30" s="26"/>
      <c r="L30" s="27">
        <f>SUM(E30:K30)</f>
        <v>0</v>
      </c>
      <c r="M30" s="28">
        <f>COUNTA(E30:K30)</f>
        <v>0</v>
      </c>
      <c r="N30" s="28">
        <f>IF(M30&gt;0,L30,0)</f>
        <v>0</v>
      </c>
      <c r="O30" s="29"/>
      <c r="P30" s="39"/>
      <c r="Q30" s="40"/>
      <c r="R30" s="41"/>
      <c r="S30" s="33"/>
      <c r="T30" s="42"/>
    </row>
    <row r="31" ht="28.3" customHeight="1">
      <c r="A31" t="s" s="23">
        <f>IF(M31&lt;1,"NO","SI")</f>
        <v>52</v>
      </c>
      <c r="B31" s="24"/>
      <c r="C31" s="24"/>
      <c r="D31" s="24"/>
      <c r="E31" s="25"/>
      <c r="F31" s="25"/>
      <c r="G31" s="24"/>
      <c r="H31" s="24"/>
      <c r="I31" s="24"/>
      <c r="J31" s="24"/>
      <c r="K31" s="26"/>
      <c r="L31" s="27">
        <f>SUM(E31:K31)</f>
        <v>0</v>
      </c>
      <c r="M31" s="28">
        <f>COUNTA(E31:K31)</f>
        <v>0</v>
      </c>
      <c r="N31" s="28">
        <f>IF(M31&gt;0,L31,0)</f>
        <v>0</v>
      </c>
      <c r="O31" s="29"/>
      <c r="P31" s="39"/>
      <c r="Q31" s="40"/>
      <c r="R31" s="41"/>
      <c r="S31" s="33"/>
      <c r="T31" s="42"/>
    </row>
    <row r="32" ht="28.3" customHeight="1">
      <c r="A32" t="s" s="23">
        <f>IF(M32&lt;1,"NO","SI")</f>
        <v>52</v>
      </c>
      <c r="B32" s="24"/>
      <c r="C32" s="24"/>
      <c r="D32" s="24"/>
      <c r="E32" s="25"/>
      <c r="F32" s="25"/>
      <c r="G32" s="24"/>
      <c r="H32" s="24"/>
      <c r="I32" s="24"/>
      <c r="J32" s="24"/>
      <c r="K32" s="26"/>
      <c r="L32" s="27">
        <f>SUM(E32:K32)</f>
        <v>0</v>
      </c>
      <c r="M32" s="28">
        <f>COUNTA(E32:K32)</f>
        <v>0</v>
      </c>
      <c r="N32" s="28">
        <f>IF(M32&gt;0,L32,0)</f>
        <v>0</v>
      </c>
      <c r="O32" s="29"/>
      <c r="P32" s="39"/>
      <c r="Q32" s="40"/>
      <c r="R32" s="41"/>
      <c r="S32" s="33"/>
      <c r="T32" s="42"/>
    </row>
    <row r="33" ht="28.3" customHeight="1">
      <c r="A33" t="s" s="23">
        <f>IF(M33&lt;1,"NO","SI")</f>
        <v>52</v>
      </c>
      <c r="B33" s="24"/>
      <c r="C33" s="24"/>
      <c r="D33" s="24"/>
      <c r="E33" s="25"/>
      <c r="F33" s="25"/>
      <c r="G33" s="24"/>
      <c r="H33" s="24"/>
      <c r="I33" s="24"/>
      <c r="J33" s="24"/>
      <c r="K33" s="26"/>
      <c r="L33" s="27">
        <f>SUM(E33:K33)</f>
        <v>0</v>
      </c>
      <c r="M33" s="28">
        <f>COUNTA(E33:K33)</f>
        <v>0</v>
      </c>
      <c r="N33" s="28">
        <f>IF(M33&gt;0,L33,0)</f>
        <v>0</v>
      </c>
      <c r="O33" s="29"/>
      <c r="P33" s="39"/>
      <c r="Q33" s="40"/>
      <c r="R33" s="41"/>
      <c r="S33" s="33"/>
      <c r="T33" s="42"/>
    </row>
    <row r="34" ht="28.3" customHeight="1">
      <c r="A34" t="s" s="23">
        <f>IF(M34&lt;1,"NO","SI")</f>
        <v>52</v>
      </c>
      <c r="B34" s="24"/>
      <c r="C34" s="24"/>
      <c r="D34" s="24"/>
      <c r="E34" s="25"/>
      <c r="F34" s="25"/>
      <c r="G34" s="24"/>
      <c r="H34" s="24"/>
      <c r="I34" s="24"/>
      <c r="J34" s="24"/>
      <c r="K34" s="26"/>
      <c r="L34" s="27">
        <f>SUM(E34:K34)</f>
        <v>0</v>
      </c>
      <c r="M34" s="28">
        <f>COUNTA(E34:K34)</f>
        <v>0</v>
      </c>
      <c r="N34" s="28">
        <f>IF(M34&gt;0,L34,0)</f>
        <v>0</v>
      </c>
      <c r="O34" s="29"/>
      <c r="P34" s="39"/>
      <c r="Q34" s="40"/>
      <c r="R34" s="41"/>
      <c r="S34" s="33"/>
      <c r="T34" s="42"/>
    </row>
    <row r="35" ht="28.3" customHeight="1">
      <c r="A35" t="s" s="23">
        <f>IF(M35&lt;1,"NO","SI")</f>
        <v>52</v>
      </c>
      <c r="B35" s="24"/>
      <c r="C35" s="24"/>
      <c r="D35" s="24"/>
      <c r="E35" s="25"/>
      <c r="F35" s="25"/>
      <c r="G35" s="24"/>
      <c r="H35" s="24"/>
      <c r="I35" s="24"/>
      <c r="J35" s="24"/>
      <c r="K35" s="26"/>
      <c r="L35" s="27">
        <f>SUM(E35:K35)</f>
        <v>0</v>
      </c>
      <c r="M35" s="28">
        <f>COUNTA(E35:K35)</f>
        <v>0</v>
      </c>
      <c r="N35" s="28">
        <f>IF(M35&gt;0,L35,0)</f>
        <v>0</v>
      </c>
      <c r="O35" s="29"/>
      <c r="P35" s="39"/>
      <c r="Q35" s="40"/>
      <c r="R35" s="41"/>
      <c r="S35" s="33"/>
      <c r="T35" s="42"/>
    </row>
    <row r="36" ht="28.3" customHeight="1">
      <c r="A36" t="s" s="23">
        <f>IF(M36&lt;1,"NO","SI")</f>
        <v>52</v>
      </c>
      <c r="B36" s="24"/>
      <c r="C36" s="24"/>
      <c r="D36" s="24"/>
      <c r="E36" s="25"/>
      <c r="F36" s="25"/>
      <c r="G36" s="24"/>
      <c r="H36" s="24"/>
      <c r="I36" s="24"/>
      <c r="J36" s="24"/>
      <c r="K36" s="26"/>
      <c r="L36" s="27">
        <f>SUM(E36:K36)</f>
        <v>0</v>
      </c>
      <c r="M36" s="28">
        <f>COUNTA(E36:K36)</f>
        <v>0</v>
      </c>
      <c r="N36" s="28">
        <f>IF(M36&gt;0,L36,0)</f>
        <v>0</v>
      </c>
      <c r="O36" s="29"/>
      <c r="P36" s="39"/>
      <c r="Q36" s="40"/>
      <c r="R36" s="41"/>
      <c r="S36" s="33"/>
      <c r="T36" s="42"/>
    </row>
    <row r="37" ht="28.3" customHeight="1">
      <c r="A37" t="s" s="23">
        <f>IF(M37&lt;1,"NO","SI")</f>
        <v>52</v>
      </c>
      <c r="B37" s="24"/>
      <c r="C37" s="24"/>
      <c r="D37" s="24"/>
      <c r="E37" s="25"/>
      <c r="F37" s="25"/>
      <c r="G37" s="24"/>
      <c r="H37" s="24"/>
      <c r="I37" s="24"/>
      <c r="J37" s="24"/>
      <c r="K37" s="26"/>
      <c r="L37" s="27">
        <f>SUM(E37:K37)</f>
        <v>0</v>
      </c>
      <c r="M37" s="28">
        <f>COUNTA(E37:K37)</f>
        <v>0</v>
      </c>
      <c r="N37" s="28">
        <f>IF(M37&gt;0,L37,0)</f>
        <v>0</v>
      </c>
      <c r="O37" s="29"/>
      <c r="P37" s="39"/>
      <c r="Q37" s="40"/>
      <c r="R37" s="41"/>
      <c r="S37" s="33"/>
      <c r="T37" s="42"/>
    </row>
    <row r="38" ht="28.3" customHeight="1">
      <c r="A38" t="s" s="23">
        <f>IF(M38&lt;1,"NO","SI")</f>
        <v>52</v>
      </c>
      <c r="B38" s="24"/>
      <c r="C38" s="24"/>
      <c r="D38" s="24"/>
      <c r="E38" s="25"/>
      <c r="F38" s="25"/>
      <c r="G38" s="24"/>
      <c r="H38" s="24"/>
      <c r="I38" s="24"/>
      <c r="J38" s="24"/>
      <c r="K38" s="26"/>
      <c r="L38" s="27">
        <f>SUM(E38:K38)</f>
        <v>0</v>
      </c>
      <c r="M38" s="28">
        <f>COUNTA(E38:K38)</f>
        <v>0</v>
      </c>
      <c r="N38" s="28">
        <f>IF(M38&gt;0,L38,0)</f>
        <v>0</v>
      </c>
      <c r="O38" s="29"/>
      <c r="P38" s="39"/>
      <c r="Q38" s="40"/>
      <c r="R38" s="41"/>
      <c r="S38" s="33"/>
      <c r="T38" s="42"/>
    </row>
    <row r="39" ht="28.3" customHeight="1">
      <c r="A39" t="s" s="23">
        <f>IF(M39&lt;1,"NO","SI")</f>
        <v>52</v>
      </c>
      <c r="B39" s="24"/>
      <c r="C39" s="24"/>
      <c r="D39" s="24"/>
      <c r="E39" s="25"/>
      <c r="F39" s="25"/>
      <c r="G39" s="24"/>
      <c r="H39" s="24"/>
      <c r="I39" s="24"/>
      <c r="J39" s="24"/>
      <c r="K39" s="26"/>
      <c r="L39" s="27">
        <f>SUM(E39:K39)</f>
        <v>0</v>
      </c>
      <c r="M39" s="28">
        <f>COUNTA(E39:K39)</f>
        <v>0</v>
      </c>
      <c r="N39" s="28">
        <f>IF(M39&gt;0,L39,0)</f>
        <v>0</v>
      </c>
      <c r="O39" s="29"/>
      <c r="P39" s="39"/>
      <c r="Q39" s="40"/>
      <c r="R39" s="41"/>
      <c r="S39" s="33"/>
      <c r="T39" s="42"/>
    </row>
    <row r="40" ht="28.3" customHeight="1">
      <c r="A40" t="s" s="23">
        <f>IF(M40&lt;1,"NO","SI")</f>
        <v>52</v>
      </c>
      <c r="B40" s="24"/>
      <c r="C40" s="24"/>
      <c r="D40" s="24"/>
      <c r="E40" s="25"/>
      <c r="F40" s="25"/>
      <c r="G40" s="24"/>
      <c r="H40" s="24"/>
      <c r="I40" s="24"/>
      <c r="J40" s="24"/>
      <c r="K40" s="26"/>
      <c r="L40" s="27">
        <f>SUM(E40:K40)</f>
        <v>0</v>
      </c>
      <c r="M40" s="28">
        <f>COUNTA(E40:K40)</f>
        <v>0</v>
      </c>
      <c r="N40" s="28">
        <f>IF(M40&gt;0,L40,0)</f>
        <v>0</v>
      </c>
      <c r="O40" s="29"/>
      <c r="P40" s="39"/>
      <c r="Q40" s="40"/>
      <c r="R40" s="41"/>
      <c r="S40" s="33"/>
      <c r="T40" s="42"/>
    </row>
    <row r="41" ht="28.3" customHeight="1">
      <c r="A41" t="s" s="23">
        <f>IF(M41&lt;1,"NO","SI")</f>
        <v>52</v>
      </c>
      <c r="B41" s="24"/>
      <c r="C41" s="24"/>
      <c r="D41" s="24"/>
      <c r="E41" s="25"/>
      <c r="F41" s="25"/>
      <c r="G41" s="24"/>
      <c r="H41" s="24"/>
      <c r="I41" s="24"/>
      <c r="J41" s="24"/>
      <c r="K41" s="26"/>
      <c r="L41" s="27">
        <f>SUM(E41:K41)</f>
        <v>0</v>
      </c>
      <c r="M41" s="28">
        <f>COUNTA(E41:K41)</f>
        <v>0</v>
      </c>
      <c r="N41" s="28">
        <f>IF(M41&gt;0,L41,0)</f>
        <v>0</v>
      </c>
      <c r="O41" s="43"/>
      <c r="P41" s="44"/>
      <c r="Q41" s="82"/>
      <c r="R41" s="83">
        <f>SUM(R3:R40)</f>
        <v>2159</v>
      </c>
      <c r="S41" s="84"/>
      <c r="T41" s="47">
        <f>SUM(T3:T40)</f>
        <v>2159</v>
      </c>
    </row>
    <row r="42" ht="28.3" customHeight="1">
      <c r="A42" t="s" s="23">
        <f>IF(M42&lt;1,"NO","SI")</f>
        <v>52</v>
      </c>
      <c r="B42" s="24"/>
      <c r="C42" s="24"/>
      <c r="D42" s="24"/>
      <c r="E42" s="25"/>
      <c r="F42" s="25"/>
      <c r="G42" s="24"/>
      <c r="H42" s="24"/>
      <c r="I42" s="24"/>
      <c r="J42" s="24"/>
      <c r="K42" s="26"/>
      <c r="L42" s="27">
        <f>SUM(E42:K42)</f>
        <v>0</v>
      </c>
      <c r="M42" s="28">
        <f>COUNTA(E42:K42)</f>
        <v>0</v>
      </c>
      <c r="N42" s="28">
        <f>IF(M42&gt;0,L42,0)</f>
        <v>0</v>
      </c>
      <c r="O42" s="43"/>
      <c r="P42" s="10"/>
      <c r="Q42" s="10"/>
      <c r="R42" s="85"/>
      <c r="S42" s="10"/>
      <c r="T42" s="44"/>
    </row>
    <row r="43" ht="28.3" customHeight="1">
      <c r="A43" t="s" s="23">
        <f>IF(M43&lt;1,"NO","SI")</f>
        <v>52</v>
      </c>
      <c r="B43" s="24"/>
      <c r="C43" s="24"/>
      <c r="D43" s="24"/>
      <c r="E43" s="25"/>
      <c r="F43" s="25"/>
      <c r="G43" s="24"/>
      <c r="H43" s="24"/>
      <c r="I43" s="24"/>
      <c r="J43" s="24"/>
      <c r="K43" s="26"/>
      <c r="L43" s="27">
        <f>SUM(E43:K43)</f>
        <v>0</v>
      </c>
      <c r="M43" s="28">
        <f>COUNTA(E43:K43)</f>
        <v>0</v>
      </c>
      <c r="N43" s="28">
        <f>IF(M43&gt;0,L43,0)</f>
        <v>0</v>
      </c>
      <c r="O43" s="43"/>
      <c r="P43" s="10"/>
      <c r="Q43" s="10"/>
      <c r="R43" s="10"/>
      <c r="S43" s="10"/>
      <c r="T43" s="10"/>
    </row>
    <row r="44" ht="28.3" customHeight="1">
      <c r="A44" t="s" s="23">
        <f>IF(M44&lt;1,"NO","SI")</f>
        <v>52</v>
      </c>
      <c r="B44" s="24"/>
      <c r="C44" s="24"/>
      <c r="D44" s="24"/>
      <c r="E44" s="25"/>
      <c r="F44" s="25"/>
      <c r="G44" s="24"/>
      <c r="H44" s="24"/>
      <c r="I44" s="24"/>
      <c r="J44" s="24"/>
      <c r="K44" s="26"/>
      <c r="L44" s="27">
        <f>SUM(E44:K44)</f>
        <v>0</v>
      </c>
      <c r="M44" s="28">
        <f>COUNTA(E44:K44)</f>
        <v>0</v>
      </c>
      <c r="N44" s="28">
        <f>IF(M44&gt;0,L44,0)</f>
        <v>0</v>
      </c>
      <c r="O44" s="43"/>
      <c r="P44" s="10"/>
      <c r="Q44" s="10"/>
      <c r="R44" s="10"/>
      <c r="S44" s="10"/>
      <c r="T44" s="10"/>
    </row>
    <row r="45" ht="27.8" customHeight="1">
      <c r="A45" s="49">
        <f>COUNTIF(A3:A44,"SI")</f>
        <v>18</v>
      </c>
      <c r="B45" s="49">
        <f>COUNTA(B3:B44)</f>
        <v>18</v>
      </c>
      <c r="C45" s="122"/>
      <c r="D45" s="122"/>
      <c r="E45" s="122"/>
      <c r="F45" s="122"/>
      <c r="G45" s="122"/>
      <c r="H45" s="122"/>
      <c r="I45" s="122"/>
      <c r="J45" s="122"/>
      <c r="K45" s="123"/>
      <c r="L45" s="105">
        <f>SUM(L3:L44)</f>
        <v>2159</v>
      </c>
      <c r="M45" s="53"/>
      <c r="N45" s="106">
        <f>SUM(N3:N44)</f>
        <v>2159</v>
      </c>
      <c r="O45" s="43"/>
      <c r="P45" s="10"/>
      <c r="Q45" s="10"/>
      <c r="R45" s="10"/>
      <c r="S45" s="10"/>
      <c r="T45" s="10"/>
    </row>
    <row r="46" ht="28.7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85"/>
      <c r="M46" s="10"/>
      <c r="N46" s="85"/>
      <c r="O46" s="10"/>
      <c r="P46" s="10"/>
      <c r="Q46" s="10"/>
      <c r="R46" s="10"/>
      <c r="S46" s="10"/>
      <c r="T46" s="10"/>
    </row>
    <row r="47" ht="28.75" customHeigh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</row>
    <row r="48" ht="28.75" customHeight="1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</row>
    <row r="49" ht="28.7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</row>
    <row r="50" ht="28.75" customHeight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</row>
    <row r="51" ht="28.75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</row>
  </sheetData>
  <mergeCells count="1">
    <mergeCell ref="A1:E1"/>
  </mergeCells>
  <pageMargins left="1" right="1" top="1" bottom="1" header="0.25" footer="0.25"/>
  <pageSetup firstPageNumber="1" fitToHeight="1" fitToWidth="1" scale="100" useFirstPageNumber="0" orientation="portrait" pageOrder="downThenOver"/>
  <headerFooter>
    <oddHeader>&amp;L&amp;"Times New Roman,Regular"&amp;12&amp;K000000YA M</oddHeader>
    <oddFooter>&amp;L&amp;"Helvetica,Regular"&amp;12&amp;K000000&amp;P</oddFooter>
  </headerFooter>
</worksheet>
</file>

<file path=xl/worksheets/sheet18.xml><?xml version="1.0" encoding="utf-8"?>
<worksheet xmlns:r="http://schemas.openxmlformats.org/officeDocument/2006/relationships" xmlns="http://schemas.openxmlformats.org/spreadsheetml/2006/main">
  <sheetPr>
    <pageSetUpPr fitToPage="1"/>
  </sheetPr>
  <dimension ref="A1:L15"/>
  <sheetViews>
    <sheetView workbookViewId="0" showGridLines="0" defaultGridColor="1"/>
  </sheetViews>
  <sheetFormatPr defaultColWidth="16.3333" defaultRowHeight="18" customHeight="1" outlineLevelRow="0" outlineLevelCol="0"/>
  <cols>
    <col min="1" max="1" width="4.70312" style="124" customWidth="1"/>
    <col min="2" max="2" width="30.5" style="124" customWidth="1"/>
    <col min="3" max="3" width="5.22656" style="124" customWidth="1"/>
    <col min="4" max="4" width="22.3672" style="124" customWidth="1"/>
    <col min="5" max="5" width="11.3438" style="124" customWidth="1"/>
    <col min="6" max="6" width="11.4062" style="124" customWidth="1"/>
    <col min="7" max="7" width="11.4062" style="124" customWidth="1"/>
    <col min="8" max="8" width="11.4062" style="124" customWidth="1"/>
    <col min="9" max="9" width="11.4062" style="124" customWidth="1"/>
    <col min="10" max="10" width="11.4062" style="124" customWidth="1"/>
    <col min="11" max="11" width="11.4062" style="124" customWidth="1"/>
    <col min="12" max="12" width="6.57812" style="124" customWidth="1"/>
    <col min="13" max="256" width="16.3516" style="124" customWidth="1"/>
  </cols>
  <sheetData>
    <row r="1" ht="20.35" customHeight="1">
      <c r="A1" t="s" s="56">
        <v>256</v>
      </c>
      <c r="B1" s="57"/>
      <c r="C1" s="57"/>
      <c r="D1" s="57"/>
      <c r="E1" s="57"/>
      <c r="F1" s="120"/>
      <c r="G1" s="120"/>
      <c r="H1" s="120"/>
      <c r="I1" s="120"/>
      <c r="J1" s="120"/>
      <c r="K1" s="120"/>
      <c r="L1" s="95"/>
    </row>
    <row r="2" ht="32.35" customHeight="1">
      <c r="A2" s="61"/>
      <c r="B2" t="s" s="56">
        <v>1</v>
      </c>
      <c r="C2" t="s" s="56">
        <v>108</v>
      </c>
      <c r="D2" t="s" s="56">
        <v>3</v>
      </c>
      <c r="E2" t="s" s="56">
        <v>4</v>
      </c>
      <c r="F2" t="s" s="56">
        <v>5</v>
      </c>
      <c r="G2" t="s" s="56">
        <v>6</v>
      </c>
      <c r="H2" t="s" s="56">
        <v>7</v>
      </c>
      <c r="I2" t="s" s="56">
        <v>8</v>
      </c>
      <c r="J2" t="s" s="56">
        <v>9</v>
      </c>
      <c r="K2" t="s" s="56">
        <v>10</v>
      </c>
      <c r="L2" t="s" s="68">
        <v>11</v>
      </c>
    </row>
    <row r="3" ht="20.35" customHeight="1">
      <c r="A3" s="62"/>
      <c r="B3" s="62"/>
      <c r="C3" s="57"/>
      <c r="D3" s="62"/>
      <c r="E3" s="57"/>
      <c r="F3" s="57"/>
      <c r="G3" s="57"/>
      <c r="H3" s="57"/>
      <c r="I3" s="69"/>
      <c r="J3" s="69"/>
      <c r="K3" s="69"/>
      <c r="L3" s="63"/>
    </row>
    <row r="4" ht="20.35" customHeight="1">
      <c r="A4" s="62"/>
      <c r="B4" s="62"/>
      <c r="C4" s="57"/>
      <c r="D4" s="62"/>
      <c r="E4" s="57"/>
      <c r="F4" s="57"/>
      <c r="G4" s="57"/>
      <c r="H4" s="57"/>
      <c r="I4" s="57"/>
      <c r="J4" s="57"/>
      <c r="K4" s="57"/>
      <c r="L4" s="63"/>
    </row>
    <row r="5" ht="20.35" customHeight="1">
      <c r="A5" s="62"/>
      <c r="B5" s="62"/>
      <c r="C5" s="57"/>
      <c r="D5" s="62"/>
      <c r="E5" s="57"/>
      <c r="F5" s="57"/>
      <c r="G5" s="57"/>
      <c r="H5" s="57"/>
      <c r="I5" s="57"/>
      <c r="J5" s="57"/>
      <c r="K5" s="57"/>
      <c r="L5" s="63"/>
    </row>
    <row r="6" ht="20.35" customHeight="1">
      <c r="A6" s="62"/>
      <c r="B6" s="62"/>
      <c r="C6" s="57"/>
      <c r="D6" s="62"/>
      <c r="E6" s="57"/>
      <c r="F6" s="57"/>
      <c r="G6" s="57"/>
      <c r="H6" s="57"/>
      <c r="I6" s="57"/>
      <c r="J6" s="57"/>
      <c r="K6" s="57"/>
      <c r="L6" s="63"/>
    </row>
    <row r="7" ht="20.35" customHeight="1">
      <c r="A7" s="62"/>
      <c r="B7" s="62"/>
      <c r="C7" s="57"/>
      <c r="D7" s="62"/>
      <c r="E7" s="57"/>
      <c r="F7" s="57"/>
      <c r="G7" s="57"/>
      <c r="H7" s="57"/>
      <c r="I7" s="57"/>
      <c r="J7" s="57"/>
      <c r="K7" s="57"/>
      <c r="L7" s="63"/>
    </row>
    <row r="8" ht="20.35" customHeight="1">
      <c r="A8" s="62"/>
      <c r="B8" s="62"/>
      <c r="C8" s="57"/>
      <c r="D8" s="62"/>
      <c r="E8" s="57"/>
      <c r="F8" s="57"/>
      <c r="G8" s="57"/>
      <c r="H8" s="57"/>
      <c r="I8" s="57"/>
      <c r="J8" s="57"/>
      <c r="K8" s="57"/>
      <c r="L8" s="63"/>
    </row>
    <row r="9" ht="20.35" customHeight="1">
      <c r="A9" s="62"/>
      <c r="B9" s="62"/>
      <c r="C9" s="57"/>
      <c r="D9" s="62"/>
      <c r="E9" s="57"/>
      <c r="F9" s="57"/>
      <c r="G9" s="57"/>
      <c r="H9" s="57"/>
      <c r="I9" s="57"/>
      <c r="J9" s="57"/>
      <c r="K9" s="57"/>
      <c r="L9" s="63"/>
    </row>
    <row r="10" ht="20.35" customHeight="1">
      <c r="A10" s="62"/>
      <c r="B10" s="62"/>
      <c r="C10" s="57"/>
      <c r="D10" s="62"/>
      <c r="E10" s="57"/>
      <c r="F10" s="57"/>
      <c r="G10" s="57"/>
      <c r="H10" s="57"/>
      <c r="I10" s="57"/>
      <c r="J10" s="57"/>
      <c r="K10" s="57"/>
      <c r="L10" s="63"/>
    </row>
    <row r="11" ht="20.35" customHeight="1">
      <c r="A11" s="62"/>
      <c r="B11" s="62"/>
      <c r="C11" s="57"/>
      <c r="D11" s="62"/>
      <c r="E11" s="57"/>
      <c r="F11" s="57"/>
      <c r="G11" s="57"/>
      <c r="H11" s="57"/>
      <c r="I11" s="57"/>
      <c r="J11" s="57"/>
      <c r="K11" s="57"/>
      <c r="L11" s="63"/>
    </row>
    <row r="12" ht="20.35" customHeight="1">
      <c r="A12" s="62"/>
      <c r="B12" s="62"/>
      <c r="C12" s="57"/>
      <c r="D12" s="62"/>
      <c r="E12" s="57"/>
      <c r="F12" s="57"/>
      <c r="G12" s="57"/>
      <c r="H12" s="57"/>
      <c r="I12" s="57"/>
      <c r="J12" s="57"/>
      <c r="K12" s="57"/>
      <c r="L12" s="63"/>
    </row>
    <row r="13" ht="20.35" customHeight="1">
      <c r="A13" s="62"/>
      <c r="B13" s="62"/>
      <c r="C13" s="57"/>
      <c r="D13" s="62"/>
      <c r="E13" s="57"/>
      <c r="F13" s="57"/>
      <c r="G13" s="57"/>
      <c r="H13" s="57"/>
      <c r="I13" s="57"/>
      <c r="J13" s="57"/>
      <c r="K13" s="57"/>
      <c r="L13" s="63"/>
    </row>
    <row r="14" ht="20.35" customHeight="1">
      <c r="A14" s="62"/>
      <c r="B14" s="62"/>
      <c r="C14" s="57"/>
      <c r="D14" s="62"/>
      <c r="E14" s="57"/>
      <c r="F14" s="57"/>
      <c r="G14" s="57"/>
      <c r="H14" s="57"/>
      <c r="I14" s="57"/>
      <c r="J14" s="57"/>
      <c r="K14" s="57"/>
      <c r="L14" s="63"/>
    </row>
    <row r="15" ht="20.35" customHeight="1">
      <c r="A15" s="62"/>
      <c r="B15" s="62"/>
      <c r="C15" s="57"/>
      <c r="D15" s="62"/>
      <c r="E15" s="57"/>
      <c r="F15" s="57"/>
      <c r="G15" s="57"/>
      <c r="H15" s="57"/>
      <c r="I15" s="57"/>
      <c r="J15" s="57"/>
      <c r="K15" s="57"/>
      <c r="L15" s="63"/>
    </row>
  </sheetData>
  <mergeCells count="1">
    <mergeCell ref="A1:E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xl/worksheets/sheet19.xml><?xml version="1.0" encoding="utf-8"?>
<worksheet xmlns:r="http://schemas.openxmlformats.org/officeDocument/2006/relationships" xmlns="http://schemas.openxmlformats.org/spreadsheetml/2006/main">
  <dimension ref="A1:T49"/>
  <sheetViews>
    <sheetView workbookViewId="0" showGridLines="0" defaultGridColor="1"/>
  </sheetViews>
  <sheetFormatPr defaultColWidth="11.5" defaultRowHeight="12.75" customHeight="1" outlineLevelRow="0" outlineLevelCol="0"/>
  <cols>
    <col min="1" max="1" width="11.5" style="125" customWidth="1"/>
    <col min="2" max="2" width="57.3516" style="125" customWidth="1"/>
    <col min="3" max="3" width="12.5" style="125" customWidth="1"/>
    <col min="4" max="4" width="66.6719" style="125" customWidth="1"/>
    <col min="5" max="5" width="23.1719" style="125" customWidth="1"/>
    <col min="6" max="6" width="23.1719" style="125" customWidth="1"/>
    <col min="7" max="7" width="23" style="125" customWidth="1"/>
    <col min="8" max="8" width="23" style="125" customWidth="1"/>
    <col min="9" max="9" width="23" style="125" customWidth="1"/>
    <col min="10" max="10" width="23.5" style="125" customWidth="1"/>
    <col min="11" max="11" width="23.5" style="125" customWidth="1"/>
    <col min="12" max="12" width="22.5" style="125" customWidth="1"/>
    <col min="13" max="13" width="13.5" style="125" customWidth="1"/>
    <col min="14" max="14" width="28.6719" style="125" customWidth="1"/>
    <col min="15" max="15" width="11.5" style="125" customWidth="1"/>
    <col min="16" max="16" width="11.5" style="125" customWidth="1"/>
    <col min="17" max="17" width="56.3516" style="125" customWidth="1"/>
    <col min="18" max="18" width="11.5" style="125" customWidth="1"/>
    <col min="19" max="19" width="11.5" style="125" customWidth="1"/>
    <col min="20" max="20" width="35.3516" style="125" customWidth="1"/>
    <col min="21" max="256" width="11.5" style="125" customWidth="1"/>
  </cols>
  <sheetData>
    <row r="1" ht="27.8" customHeight="1">
      <c r="A1" t="s" s="2">
        <v>275</v>
      </c>
      <c r="B1" s="3"/>
      <c r="C1" s="3"/>
      <c r="D1" s="3"/>
      <c r="E1" s="3"/>
      <c r="F1" s="2"/>
      <c r="G1" s="77"/>
      <c r="H1" s="78"/>
      <c r="I1" s="78"/>
      <c r="J1" s="78"/>
      <c r="K1" s="78"/>
      <c r="L1" s="9"/>
      <c r="M1" s="9"/>
      <c r="N1" s="9"/>
      <c r="O1" s="10"/>
      <c r="P1" s="9"/>
      <c r="Q1" s="9"/>
      <c r="R1" s="9"/>
      <c r="S1" s="10"/>
      <c r="T1" s="9"/>
    </row>
    <row r="2" ht="51.3" customHeight="1">
      <c r="A2" t="s" s="12">
        <v>107</v>
      </c>
      <c r="B2" t="s" s="12">
        <v>1</v>
      </c>
      <c r="C2" t="s" s="12">
        <v>108</v>
      </c>
      <c r="D2" t="s" s="12">
        <v>3</v>
      </c>
      <c r="E2" t="s" s="13">
        <v>4</v>
      </c>
      <c r="F2" t="s" s="13">
        <v>197</v>
      </c>
      <c r="G2" t="s" s="13">
        <v>64</v>
      </c>
      <c r="H2" t="s" s="13">
        <v>7</v>
      </c>
      <c r="I2" t="s" s="13">
        <v>8</v>
      </c>
      <c r="J2" t="s" s="13">
        <v>9</v>
      </c>
      <c r="K2" t="s" s="14">
        <v>10</v>
      </c>
      <c r="L2" t="s" s="15">
        <v>11</v>
      </c>
      <c r="M2" t="s" s="16">
        <v>12</v>
      </c>
      <c r="N2" t="s" s="16">
        <v>13</v>
      </c>
      <c r="O2" s="99"/>
      <c r="P2" t="s" s="18">
        <v>108</v>
      </c>
      <c r="Q2" t="s" s="19">
        <v>3</v>
      </c>
      <c r="R2" t="s" s="20">
        <v>15</v>
      </c>
      <c r="S2" s="21"/>
      <c r="T2" t="s" s="22">
        <v>16</v>
      </c>
    </row>
    <row r="3" ht="28.3" customHeight="1">
      <c r="A3" t="s" s="23">
        <f>IF(M3&lt;1,"NO","SI")</f>
        <v>17</v>
      </c>
      <c r="B3" t="s" s="23">
        <v>276</v>
      </c>
      <c r="C3" s="24">
        <v>89</v>
      </c>
      <c r="D3" t="s" s="23">
        <v>85</v>
      </c>
      <c r="E3" s="25">
        <v>100</v>
      </c>
      <c r="F3" s="25"/>
      <c r="G3" s="24">
        <v>100</v>
      </c>
      <c r="H3" s="24">
        <v>90</v>
      </c>
      <c r="I3" s="24">
        <v>100</v>
      </c>
      <c r="J3" s="24"/>
      <c r="K3" s="26"/>
      <c r="L3" s="27">
        <f>SUM(E3:K3)</f>
        <v>390</v>
      </c>
      <c r="M3" s="28">
        <f>COUNTA(E3:K3)</f>
        <v>4</v>
      </c>
      <c r="N3" s="28">
        <f>IF(M3&gt;0,L3,0)</f>
        <v>390</v>
      </c>
      <c r="O3" s="29"/>
      <c r="P3" s="30">
        <v>1828</v>
      </c>
      <c r="Q3" t="s" s="31">
        <v>20</v>
      </c>
      <c r="R3" s="32">
        <f>SUMIF(C3:C43,"1828",N3:N43)</f>
        <v>0</v>
      </c>
      <c r="S3" s="33"/>
      <c r="T3" s="34">
        <f>SUMIF(C3:C43,"1824",L3:L43)</f>
        <v>0</v>
      </c>
    </row>
    <row r="4" ht="28.3" customHeight="1">
      <c r="A4" t="s" s="23">
        <f>IF(M4&lt;1,"NO","SI")</f>
        <v>17</v>
      </c>
      <c r="B4" t="s" s="23">
        <v>277</v>
      </c>
      <c r="C4" s="24">
        <v>89</v>
      </c>
      <c r="D4" t="s" s="23">
        <v>85</v>
      </c>
      <c r="E4" s="25">
        <v>90</v>
      </c>
      <c r="F4" s="25"/>
      <c r="G4" s="24">
        <v>90</v>
      </c>
      <c r="H4" s="24">
        <v>100</v>
      </c>
      <c r="I4" s="24">
        <v>90</v>
      </c>
      <c r="J4" s="24"/>
      <c r="K4" s="26"/>
      <c r="L4" s="27">
        <f>SUM(E4:K4)</f>
        <v>370</v>
      </c>
      <c r="M4" s="28">
        <f>COUNTA(E4:K4)</f>
        <v>4</v>
      </c>
      <c r="N4" s="28">
        <f>IF(M4&gt;0,L4,0)</f>
        <v>370</v>
      </c>
      <c r="O4" s="29"/>
      <c r="P4" s="30">
        <v>1985</v>
      </c>
      <c r="Q4" t="s" s="31">
        <v>23</v>
      </c>
      <c r="R4" s="32">
        <f>SUMIF(C3:C43,"1985",N3:N43)</f>
        <v>0</v>
      </c>
      <c r="S4" s="33"/>
      <c r="T4" s="34">
        <f>SUMIF(C3:C43,"1985",L3:L43)</f>
        <v>0</v>
      </c>
    </row>
    <row r="5" ht="28.3" customHeight="1">
      <c r="A5" t="s" s="23">
        <f>IF(M5&lt;1,"NO","SI")</f>
        <v>17</v>
      </c>
      <c r="B5" t="s" s="23">
        <v>278</v>
      </c>
      <c r="C5" s="24">
        <v>87</v>
      </c>
      <c r="D5" t="s" s="23">
        <v>61</v>
      </c>
      <c r="E5" s="25">
        <v>30</v>
      </c>
      <c r="F5" s="25">
        <v>90</v>
      </c>
      <c r="G5" s="24">
        <v>30</v>
      </c>
      <c r="H5" s="24">
        <v>60</v>
      </c>
      <c r="I5" s="24">
        <v>80</v>
      </c>
      <c r="J5" s="24"/>
      <c r="K5" s="26"/>
      <c r="L5" s="27">
        <f>SUM(E5:K5)</f>
        <v>290</v>
      </c>
      <c r="M5" s="28">
        <f>COUNTA(E5:K5)</f>
        <v>5</v>
      </c>
      <c r="N5" s="28">
        <f>IF(M5&gt;0,L5,0)</f>
        <v>290</v>
      </c>
      <c r="O5" s="29"/>
      <c r="P5" s="30">
        <v>1912</v>
      </c>
      <c r="Q5" t="s" s="31">
        <v>26</v>
      </c>
      <c r="R5" s="32">
        <f>SUMIF(C3:C43,"1912",N3:N43)</f>
        <v>0</v>
      </c>
      <c r="S5" s="33"/>
      <c r="T5" s="34">
        <f>SUMIF(C3:C43,"1912",L3:L43)</f>
        <v>0</v>
      </c>
    </row>
    <row r="6" ht="28.3" customHeight="1">
      <c r="A6" t="s" s="23">
        <f>IF(M6&lt;1,"NO","SI")</f>
        <v>17</v>
      </c>
      <c r="B6" t="s" s="23">
        <v>279</v>
      </c>
      <c r="C6" s="24">
        <v>89</v>
      </c>
      <c r="D6" t="s" s="23">
        <v>85</v>
      </c>
      <c r="E6" s="25">
        <v>80</v>
      </c>
      <c r="F6" s="25"/>
      <c r="G6" s="24">
        <v>50</v>
      </c>
      <c r="H6" s="24">
        <v>80</v>
      </c>
      <c r="I6" s="24"/>
      <c r="J6" s="24"/>
      <c r="K6" s="26"/>
      <c r="L6" s="27">
        <f>SUM(E6:K6)</f>
        <v>210</v>
      </c>
      <c r="M6" s="28">
        <f>COUNTA(E6:K6)</f>
        <v>3</v>
      </c>
      <c r="N6" s="28">
        <f>IF(M6&gt;0,L6,0)</f>
        <v>210</v>
      </c>
      <c r="O6" s="29"/>
      <c r="P6" s="30">
        <v>89</v>
      </c>
      <c r="Q6" t="s" s="31">
        <v>28</v>
      </c>
      <c r="R6" s="32">
        <f>SUMIF(C3:C43,"89",N3:N43)</f>
        <v>1098</v>
      </c>
      <c r="S6" s="33"/>
      <c r="T6" s="34">
        <f>SUMIF(C3:C43,"89",L3:L43)</f>
        <v>1098</v>
      </c>
    </row>
    <row r="7" ht="28.3" customHeight="1">
      <c r="A7" t="s" s="23">
        <f>IF(M7&lt;1,"NO","SI")</f>
        <v>17</v>
      </c>
      <c r="B7" t="s" s="23">
        <v>280</v>
      </c>
      <c r="C7" s="24">
        <v>1028</v>
      </c>
      <c r="D7" t="s" s="23">
        <v>25</v>
      </c>
      <c r="E7" s="25">
        <v>60</v>
      </c>
      <c r="F7" s="25"/>
      <c r="G7" s="24">
        <v>80</v>
      </c>
      <c r="H7" s="24"/>
      <c r="I7" s="24">
        <v>50</v>
      </c>
      <c r="J7" s="24"/>
      <c r="K7" s="26"/>
      <c r="L7" s="27">
        <f>SUM(E7:K7)</f>
        <v>190</v>
      </c>
      <c r="M7" s="28">
        <f>COUNTA(E7:K7)</f>
        <v>3</v>
      </c>
      <c r="N7" s="28">
        <f>IF(M7&gt;0,L7,0)</f>
        <v>190</v>
      </c>
      <c r="O7" s="29"/>
      <c r="P7" s="30">
        <v>1924</v>
      </c>
      <c r="Q7" t="s" s="31">
        <v>30</v>
      </c>
      <c r="R7" s="32">
        <f>SUMIF(C3:C43,"1924",N3:N43)</f>
        <v>127</v>
      </c>
      <c r="S7" s="33"/>
      <c r="T7" s="34">
        <f>SUMIF(C3:C43,"1924",L3:L43)</f>
        <v>127</v>
      </c>
    </row>
    <row r="8" ht="28.3" customHeight="1">
      <c r="A8" t="s" s="23">
        <f>IF(M8&lt;1,"NO","SI")</f>
        <v>17</v>
      </c>
      <c r="B8" t="s" s="23">
        <v>281</v>
      </c>
      <c r="C8" s="24">
        <v>1028</v>
      </c>
      <c r="D8" t="s" s="23">
        <v>25</v>
      </c>
      <c r="E8" s="25">
        <v>50</v>
      </c>
      <c r="F8" s="25"/>
      <c r="G8" s="24">
        <v>60</v>
      </c>
      <c r="H8" s="24"/>
      <c r="I8" s="24">
        <v>40</v>
      </c>
      <c r="J8" s="24"/>
      <c r="K8" s="26"/>
      <c r="L8" s="27">
        <f>SUM(E8:K8)</f>
        <v>150</v>
      </c>
      <c r="M8" s="28">
        <f>COUNTA(E8:K8)</f>
        <v>3</v>
      </c>
      <c r="N8" s="28">
        <f>IF(M8&gt;0,L8,0)</f>
        <v>150</v>
      </c>
      <c r="O8" s="29"/>
      <c r="P8" s="30">
        <v>1098</v>
      </c>
      <c r="Q8" t="s" s="31">
        <v>32</v>
      </c>
      <c r="R8" s="32">
        <f>SUMIF(C3:C43,"1098",N3:N43)</f>
        <v>0</v>
      </c>
      <c r="S8" s="33"/>
      <c r="T8" s="34">
        <f>SUMIF(C3:C43,"1098",L3:L43)</f>
        <v>0</v>
      </c>
    </row>
    <row r="9" ht="28.3" customHeight="1">
      <c r="A9" t="s" s="23">
        <f>IF(M9&lt;1,"NO","SI")</f>
        <v>17</v>
      </c>
      <c r="B9" t="s" s="23">
        <v>282</v>
      </c>
      <c r="C9" s="71">
        <v>1924</v>
      </c>
      <c r="D9" t="s" s="23">
        <v>105</v>
      </c>
      <c r="E9" s="72">
        <v>5</v>
      </c>
      <c r="F9" s="72">
        <v>60</v>
      </c>
      <c r="G9" s="25">
        <v>12</v>
      </c>
      <c r="H9" s="25">
        <v>50</v>
      </c>
      <c r="I9" s="25"/>
      <c r="J9" s="25"/>
      <c r="K9" s="126"/>
      <c r="L9" s="27">
        <f>SUM(E9:K9)</f>
        <v>127</v>
      </c>
      <c r="M9" s="28">
        <f>COUNTA(E9:K9)</f>
        <v>4</v>
      </c>
      <c r="N9" s="28">
        <f>IF(M9&gt;0,L9,0)</f>
        <v>127</v>
      </c>
      <c r="O9" s="29"/>
      <c r="P9" s="30">
        <v>1819</v>
      </c>
      <c r="Q9" t="s" s="31">
        <v>34</v>
      </c>
      <c r="R9" s="32">
        <f>SUMIF(C3:C43,"1819",N3:N43)</f>
        <v>241</v>
      </c>
      <c r="S9" s="33"/>
      <c r="T9" s="34">
        <f>SUMIF(C3:C43,"1819",L3:L43)</f>
        <v>241</v>
      </c>
    </row>
    <row r="10" ht="28.3" customHeight="1">
      <c r="A10" t="s" s="23">
        <f>IF(M10&lt;1,"NO","SI")</f>
        <v>17</v>
      </c>
      <c r="B10" t="s" s="23">
        <v>283</v>
      </c>
      <c r="C10" s="24">
        <v>1819</v>
      </c>
      <c r="D10" t="s" s="23">
        <v>34</v>
      </c>
      <c r="E10" s="25">
        <v>9</v>
      </c>
      <c r="F10" s="25">
        <v>80</v>
      </c>
      <c r="G10" s="24">
        <v>20</v>
      </c>
      <c r="H10" s="24"/>
      <c r="I10" s="24">
        <v>12</v>
      </c>
      <c r="J10" s="24"/>
      <c r="K10" s="26"/>
      <c r="L10" s="27">
        <f>SUM(E10:K10)</f>
        <v>121</v>
      </c>
      <c r="M10" s="28">
        <f>COUNTA(E10:K10)</f>
        <v>4</v>
      </c>
      <c r="N10" s="28">
        <f>IF(M10&gt;0,L10,0)</f>
        <v>121</v>
      </c>
      <c r="O10" s="29"/>
      <c r="P10" s="30">
        <v>1540</v>
      </c>
      <c r="Q10" t="s" s="31">
        <v>37</v>
      </c>
      <c r="R10" s="32">
        <f>SUMIF(C3:C43,"1540",N3:N43)</f>
        <v>0</v>
      </c>
      <c r="S10" s="33"/>
      <c r="T10" s="34">
        <f>SUMIF(C3:C43,"1540",L3:L43)</f>
        <v>0</v>
      </c>
    </row>
    <row r="11" ht="28.3" customHeight="1">
      <c r="A11" t="s" s="23">
        <f>IF(M11&lt;1,"NO","SI")</f>
        <v>17</v>
      </c>
      <c r="B11" t="s" s="23">
        <v>284</v>
      </c>
      <c r="C11" s="24">
        <v>1819</v>
      </c>
      <c r="D11" t="s" s="23">
        <v>34</v>
      </c>
      <c r="E11" s="25">
        <v>20</v>
      </c>
      <c r="F11" s="25">
        <v>100</v>
      </c>
      <c r="G11" s="24"/>
      <c r="H11" s="24"/>
      <c r="I11" s="24"/>
      <c r="J11" s="24"/>
      <c r="K11" s="26"/>
      <c r="L11" s="27">
        <f>SUM(E11:K11)</f>
        <v>120</v>
      </c>
      <c r="M11" s="28">
        <f>COUNTA(E11:K11)</f>
        <v>2</v>
      </c>
      <c r="N11" s="28">
        <f>IF(M11&gt;0,L11,0)</f>
        <v>120</v>
      </c>
      <c r="O11" s="29"/>
      <c r="P11" s="30">
        <v>1028</v>
      </c>
      <c r="Q11" t="s" s="31">
        <v>25</v>
      </c>
      <c r="R11" s="32">
        <f>SUMIF(C3:C43,"1028",N3:N43)</f>
        <v>450</v>
      </c>
      <c r="S11" s="33"/>
      <c r="T11" s="34">
        <f>SUMIF(C3:C43,"1028",L3:L43)</f>
        <v>450</v>
      </c>
    </row>
    <row r="12" ht="28.3" customHeight="1">
      <c r="A12" t="s" s="23">
        <f>IF(M12&lt;1,"NO","SI")</f>
        <v>17</v>
      </c>
      <c r="B12" t="s" s="23">
        <v>285</v>
      </c>
      <c r="C12" s="24">
        <v>1028</v>
      </c>
      <c r="D12" t="s" s="23">
        <v>25</v>
      </c>
      <c r="E12" s="25">
        <v>40</v>
      </c>
      <c r="F12" s="25"/>
      <c r="G12" s="24">
        <v>40</v>
      </c>
      <c r="H12" s="24"/>
      <c r="I12" s="24">
        <v>30</v>
      </c>
      <c r="J12" s="24"/>
      <c r="K12" s="26"/>
      <c r="L12" s="27">
        <f>SUM(E12:K12)</f>
        <v>110</v>
      </c>
      <c r="M12" s="28">
        <f>COUNTA(E12:K12)</f>
        <v>3</v>
      </c>
      <c r="N12" s="28">
        <f>IF(M12&gt;0,L12,0)</f>
        <v>110</v>
      </c>
      <c r="O12" s="29"/>
      <c r="P12" s="30">
        <v>1854</v>
      </c>
      <c r="Q12" t="s" s="31">
        <v>40</v>
      </c>
      <c r="R12" s="32">
        <f>SUMIF(C3:C43,"1854",N3:N43)</f>
        <v>0</v>
      </c>
      <c r="S12" s="33"/>
      <c r="T12" s="34">
        <f>SUMIF(C3:C43,"1854",L3:L43)</f>
        <v>0</v>
      </c>
    </row>
    <row r="13" ht="28.3" customHeight="1">
      <c r="A13" t="s" s="23">
        <f>IF(M13&lt;1,"NO","SI")</f>
        <v>17</v>
      </c>
      <c r="B13" t="s" s="23">
        <v>286</v>
      </c>
      <c r="C13" s="24">
        <v>89</v>
      </c>
      <c r="D13" t="s" s="23">
        <v>85</v>
      </c>
      <c r="E13" s="25">
        <v>7</v>
      </c>
      <c r="F13" s="25"/>
      <c r="G13" s="24">
        <v>9</v>
      </c>
      <c r="H13" s="24">
        <v>40</v>
      </c>
      <c r="I13" s="24">
        <v>9</v>
      </c>
      <c r="J13" s="24"/>
      <c r="K13" s="26"/>
      <c r="L13" s="27">
        <f>SUM(E13:K13)</f>
        <v>65</v>
      </c>
      <c r="M13" s="28">
        <f>COUNTA(E13:K13)</f>
        <v>4</v>
      </c>
      <c r="N13" s="28">
        <f>IF(M13&gt;0,L13,0)</f>
        <v>65</v>
      </c>
      <c r="O13" s="29"/>
      <c r="P13" s="30">
        <v>1931</v>
      </c>
      <c r="Q13" t="s" s="31">
        <v>42</v>
      </c>
      <c r="R13" s="32">
        <f>SUMIF(C3:C43,"1931",N3:N43)</f>
        <v>0</v>
      </c>
      <c r="S13" s="33"/>
      <c r="T13" s="34">
        <f>SUMIF(C3:C43,"1931",L3:L43)</f>
        <v>0</v>
      </c>
    </row>
    <row r="14" ht="28.3" customHeight="1">
      <c r="A14" t="s" s="23">
        <f>IF(M14&lt;1,"NO","SI")</f>
        <v>17</v>
      </c>
      <c r="B14" t="s" s="23">
        <v>287</v>
      </c>
      <c r="C14" s="24">
        <v>1406</v>
      </c>
      <c r="D14" t="s" s="23">
        <v>288</v>
      </c>
      <c r="E14" s="25"/>
      <c r="F14" s="25"/>
      <c r="G14" s="24"/>
      <c r="H14" s="24"/>
      <c r="I14" s="24">
        <v>60</v>
      </c>
      <c r="J14" s="24"/>
      <c r="K14" s="26"/>
      <c r="L14" s="27">
        <f>SUM(E14:K14)</f>
        <v>60</v>
      </c>
      <c r="M14" s="28">
        <f>COUNTA(E14:K14)</f>
        <v>1</v>
      </c>
      <c r="N14" s="28">
        <f>IF(M14&gt;0,L14,0)</f>
        <v>60</v>
      </c>
      <c r="O14" s="29"/>
      <c r="P14" s="30">
        <v>1375</v>
      </c>
      <c r="Q14" t="s" s="31">
        <v>44</v>
      </c>
      <c r="R14" s="32">
        <f>SUMIF(C3:C43,"1375",N3:N43)</f>
        <v>0</v>
      </c>
      <c r="S14" s="33"/>
      <c r="T14" s="34">
        <f>SUMIF(C3:C43,"1375",L3:L43)</f>
        <v>0</v>
      </c>
    </row>
    <row r="15" ht="28.3" customHeight="1">
      <c r="A15" t="s" s="23">
        <f>IF(M15&lt;1,"NO","SI")</f>
        <v>17</v>
      </c>
      <c r="B15" t="s" s="23">
        <v>289</v>
      </c>
      <c r="C15" s="24">
        <v>1990</v>
      </c>
      <c r="D15" t="s" s="23">
        <v>36</v>
      </c>
      <c r="E15" s="25"/>
      <c r="F15" s="25">
        <v>50</v>
      </c>
      <c r="G15" s="24"/>
      <c r="H15" s="24"/>
      <c r="I15" s="24"/>
      <c r="J15" s="24"/>
      <c r="K15" s="26"/>
      <c r="L15" s="27">
        <f>SUM(E15:K15)</f>
        <v>50</v>
      </c>
      <c r="M15" s="28">
        <f>COUNTA(E15:K15)</f>
        <v>1</v>
      </c>
      <c r="N15" s="28">
        <f>IF(M15&gt;0,L15,0)</f>
        <v>50</v>
      </c>
      <c r="O15" s="29"/>
      <c r="P15" s="30">
        <v>1820</v>
      </c>
      <c r="Q15" t="s" s="31">
        <v>46</v>
      </c>
      <c r="R15" s="32">
        <f>SUMIF(C3:C43,"1820",N3:N43)</f>
        <v>0</v>
      </c>
      <c r="S15" s="33"/>
      <c r="T15" s="34">
        <f>SUMIF(C3:C43,"1820",L3:L43)</f>
        <v>0</v>
      </c>
    </row>
    <row r="16" ht="28.3" customHeight="1">
      <c r="A16" t="s" s="23">
        <f>IF(M16&lt;1,"NO","SI")</f>
        <v>17</v>
      </c>
      <c r="B16" t="s" s="23">
        <v>290</v>
      </c>
      <c r="C16" s="24">
        <v>89</v>
      </c>
      <c r="D16" t="s" s="23">
        <v>85</v>
      </c>
      <c r="E16" s="25">
        <v>5</v>
      </c>
      <c r="F16" s="25"/>
      <c r="G16" s="24">
        <v>8</v>
      </c>
      <c r="H16" s="24">
        <v>30</v>
      </c>
      <c r="I16" s="24"/>
      <c r="J16" s="24"/>
      <c r="K16" s="26"/>
      <c r="L16" s="27">
        <f>SUM(E16:K16)</f>
        <v>43</v>
      </c>
      <c r="M16" s="28">
        <f>COUNTA(E16:K16)</f>
        <v>3</v>
      </c>
      <c r="N16" s="28">
        <f>IF(M16&gt;0,L16,0)</f>
        <v>43</v>
      </c>
      <c r="O16" s="29"/>
      <c r="P16" s="30">
        <v>1463</v>
      </c>
      <c r="Q16" t="s" s="31">
        <v>49</v>
      </c>
      <c r="R16" s="32">
        <f>SUMIF(C3:C43,"1463",N3:N43)</f>
        <v>0</v>
      </c>
      <c r="S16" s="33"/>
      <c r="T16" s="34">
        <f>SUMIF(C3:C43,"1463",L3:L43)</f>
        <v>0</v>
      </c>
    </row>
    <row r="17" ht="28.3" customHeight="1">
      <c r="A17" t="s" s="23">
        <f>IF(M17&lt;1,"NO","SI")</f>
        <v>17</v>
      </c>
      <c r="B17" t="s" s="23">
        <v>291</v>
      </c>
      <c r="C17" s="24">
        <v>1533</v>
      </c>
      <c r="D17" t="s" s="23">
        <v>57</v>
      </c>
      <c r="E17" s="25">
        <v>15</v>
      </c>
      <c r="F17" s="25"/>
      <c r="G17" s="24"/>
      <c r="H17" s="24"/>
      <c r="I17" s="24">
        <v>15</v>
      </c>
      <c r="J17" s="24"/>
      <c r="K17" s="26"/>
      <c r="L17" s="27">
        <f>SUM(E17:K17)</f>
        <v>30</v>
      </c>
      <c r="M17" s="28">
        <f>COUNTA(E17:K17)</f>
        <v>2</v>
      </c>
      <c r="N17" s="28">
        <f>IF(M17&gt;0,L17,0)</f>
        <v>30</v>
      </c>
      <c r="O17" s="29"/>
      <c r="P17" s="30">
        <v>1990</v>
      </c>
      <c r="Q17" t="s" s="31">
        <v>51</v>
      </c>
      <c r="R17" s="32">
        <f>SUMIF(C3:C43,"1990",N3:N43)</f>
        <v>50</v>
      </c>
      <c r="S17" s="33"/>
      <c r="T17" s="34">
        <f>SUMIF(C3:C43,"1990",L3:L43)</f>
        <v>50</v>
      </c>
    </row>
    <row r="18" ht="28.3" customHeight="1">
      <c r="A18" t="s" s="23">
        <f>IF(M18&lt;1,"NO","SI")</f>
        <v>17</v>
      </c>
      <c r="B18" t="s" s="23">
        <v>292</v>
      </c>
      <c r="C18" s="24">
        <v>2077</v>
      </c>
      <c r="D18" t="s" s="23">
        <v>22</v>
      </c>
      <c r="E18" s="25">
        <v>8</v>
      </c>
      <c r="F18" s="25"/>
      <c r="G18" s="24">
        <v>15</v>
      </c>
      <c r="H18" s="24"/>
      <c r="I18" s="24"/>
      <c r="J18" s="24"/>
      <c r="K18" s="26"/>
      <c r="L18" s="27">
        <f>SUM(E18:K18)</f>
        <v>23</v>
      </c>
      <c r="M18" s="28">
        <f>COUNTA(E18:K18)</f>
        <v>2</v>
      </c>
      <c r="N18" s="28">
        <f>IF(M18&gt;0,L18,0)</f>
        <v>23</v>
      </c>
      <c r="O18" s="29"/>
      <c r="P18" s="30">
        <v>1214</v>
      </c>
      <c r="Q18" t="s" s="31">
        <v>53</v>
      </c>
      <c r="R18" s="32">
        <f>SUMIF(C3:C43,"1214",N3:N43)</f>
        <v>0</v>
      </c>
      <c r="S18" s="33"/>
      <c r="T18" s="34">
        <f>SUMIF(C3:C43,"1214",L3:L43)</f>
        <v>0</v>
      </c>
    </row>
    <row r="19" ht="28.3" customHeight="1">
      <c r="A19" t="s" s="23">
        <f>IF(M19&lt;1,"NO","SI")</f>
        <v>17</v>
      </c>
      <c r="B19" t="s" s="23">
        <v>293</v>
      </c>
      <c r="C19" s="24">
        <v>89</v>
      </c>
      <c r="D19" t="s" s="23">
        <v>294</v>
      </c>
      <c r="E19" s="25"/>
      <c r="F19" s="25"/>
      <c r="G19" s="24"/>
      <c r="H19" s="24"/>
      <c r="I19" s="24">
        <v>20</v>
      </c>
      <c r="J19" s="24"/>
      <c r="K19" s="26"/>
      <c r="L19" s="27">
        <f>SUM(E19:K19)</f>
        <v>20</v>
      </c>
      <c r="M19" s="28">
        <f>COUNTA(E19:K19)</f>
        <v>1</v>
      </c>
      <c r="N19" s="28">
        <f>IF(M19&gt;0,L19,0)</f>
        <v>20</v>
      </c>
      <c r="O19" s="29"/>
      <c r="P19" s="30">
        <v>1883</v>
      </c>
      <c r="Q19" t="s" s="31">
        <v>54</v>
      </c>
      <c r="R19" s="32">
        <f>SUMIF(C3:C43,"1883",N3:N43)</f>
        <v>0</v>
      </c>
      <c r="S19" s="33"/>
      <c r="T19" s="34">
        <f>SUMIF(C3:C43,"1883",L3:L43)</f>
        <v>0</v>
      </c>
    </row>
    <row r="20" ht="28.3" customHeight="1">
      <c r="A20" t="s" s="23">
        <f>IF(M20&lt;1,"NO","SI")</f>
        <v>17</v>
      </c>
      <c r="B20" t="s" s="23">
        <v>295</v>
      </c>
      <c r="C20" s="24">
        <v>2077</v>
      </c>
      <c r="D20" t="s" s="23">
        <v>22</v>
      </c>
      <c r="E20" s="25">
        <v>5</v>
      </c>
      <c r="F20" s="25"/>
      <c r="G20" s="24">
        <v>7</v>
      </c>
      <c r="H20" s="24"/>
      <c r="I20" s="24">
        <v>7</v>
      </c>
      <c r="J20" s="24"/>
      <c r="K20" s="26"/>
      <c r="L20" s="27">
        <f>SUM(E20:K20)</f>
        <v>19</v>
      </c>
      <c r="M20" s="28">
        <f>COUNTA(E20:K20)</f>
        <v>3</v>
      </c>
      <c r="N20" s="28">
        <f>IF(M20&gt;0,L20,0)</f>
        <v>19</v>
      </c>
      <c r="O20" s="29"/>
      <c r="P20" s="30">
        <v>1406</v>
      </c>
      <c r="Q20" t="s" s="31">
        <v>55</v>
      </c>
      <c r="R20" s="32">
        <f>SUMIF(C3:C43,"1406",N3:N43)</f>
        <v>60</v>
      </c>
      <c r="S20" s="33"/>
      <c r="T20" s="34">
        <f>SUMIF(C3:C43,"1406",L3:L43)</f>
        <v>60</v>
      </c>
    </row>
    <row r="21" ht="28.3" customHeight="1">
      <c r="A21" t="s" s="23">
        <f>IF(M21&lt;1,"NO","SI")</f>
        <v>17</v>
      </c>
      <c r="B21" t="s" s="23">
        <v>296</v>
      </c>
      <c r="C21" s="24">
        <v>69</v>
      </c>
      <c r="D21" t="s" s="23">
        <v>48</v>
      </c>
      <c r="E21" s="25">
        <v>6</v>
      </c>
      <c r="F21" s="25"/>
      <c r="G21" s="24"/>
      <c r="H21" s="24"/>
      <c r="I21" s="24">
        <v>8</v>
      </c>
      <c r="J21" s="24"/>
      <c r="K21" s="26"/>
      <c r="L21" s="27">
        <f>SUM(E21:K21)</f>
        <v>14</v>
      </c>
      <c r="M21" s="28">
        <f>COUNTA(E21:K21)</f>
        <v>2</v>
      </c>
      <c r="N21" s="28">
        <f>IF(M21&gt;0,L21,0)</f>
        <v>14</v>
      </c>
      <c r="O21" s="29"/>
      <c r="P21" s="30">
        <v>69</v>
      </c>
      <c r="Q21" t="s" s="31">
        <v>56</v>
      </c>
      <c r="R21" s="32">
        <f>SUMIF(C3:C43,"69",N3:N43)</f>
        <v>31</v>
      </c>
      <c r="S21" s="33"/>
      <c r="T21" s="34">
        <f>SUMIF(C3:C43,"69",L3:L43)</f>
        <v>31</v>
      </c>
    </row>
    <row r="22" ht="28.3" customHeight="1">
      <c r="A22" t="s" s="23">
        <f>IF(M22&lt;1,"NO","SI")</f>
        <v>17</v>
      </c>
      <c r="B22" t="s" s="23">
        <v>297</v>
      </c>
      <c r="C22" s="24">
        <v>69</v>
      </c>
      <c r="D22" t="s" s="23">
        <v>48</v>
      </c>
      <c r="E22" s="25">
        <v>12</v>
      </c>
      <c r="F22" s="25"/>
      <c r="G22" s="24"/>
      <c r="H22" s="24"/>
      <c r="I22" s="24"/>
      <c r="J22" s="24"/>
      <c r="K22" s="26"/>
      <c r="L22" s="27">
        <f>SUM(E22:K22)</f>
        <v>12</v>
      </c>
      <c r="M22" s="28">
        <f>COUNTA(E22:K22)</f>
        <v>1</v>
      </c>
      <c r="N22" s="28">
        <f>IF(M22&gt;0,L22,0)</f>
        <v>12</v>
      </c>
      <c r="O22" s="29"/>
      <c r="P22" s="30">
        <v>1533</v>
      </c>
      <c r="Q22" t="s" s="31">
        <v>57</v>
      </c>
      <c r="R22" s="32">
        <f>SUMIF(C3:C43,"1533",N3:N43)</f>
        <v>30</v>
      </c>
      <c r="S22" s="33"/>
      <c r="T22" s="34">
        <f>SUMIF(C3:C43,"1533",L3:L43)</f>
        <v>30</v>
      </c>
    </row>
    <row r="23" ht="28.3" customHeight="1">
      <c r="A23" t="s" s="23">
        <f>IF(M23&lt;1,"NO","SI")</f>
        <v>17</v>
      </c>
      <c r="B23" t="s" s="23">
        <v>298</v>
      </c>
      <c r="C23" s="24">
        <v>69</v>
      </c>
      <c r="D23" t="s" s="23">
        <v>48</v>
      </c>
      <c r="E23" s="25">
        <v>5</v>
      </c>
      <c r="F23" s="25"/>
      <c r="G23" s="24"/>
      <c r="H23" s="24"/>
      <c r="I23" s="24"/>
      <c r="J23" s="24"/>
      <c r="K23" s="26"/>
      <c r="L23" s="27">
        <f>SUM(E23:K23)</f>
        <v>5</v>
      </c>
      <c r="M23" s="28">
        <f>COUNTA(E23:K23)</f>
        <v>1</v>
      </c>
      <c r="N23" s="28">
        <f>IF(M23&gt;0,L23,0)</f>
        <v>5</v>
      </c>
      <c r="O23" s="29"/>
      <c r="P23" s="30">
        <v>77</v>
      </c>
      <c r="Q23" t="s" s="31">
        <v>58</v>
      </c>
      <c r="R23" s="32">
        <f>SUMIF(C3:C43,"77",N3:N43)</f>
        <v>0</v>
      </c>
      <c r="S23" s="33"/>
      <c r="T23" s="34">
        <f>SUMIF(C3:C43,"77",L3:L43)</f>
        <v>0</v>
      </c>
    </row>
    <row r="24" ht="28.3" customHeight="1">
      <c r="A24" t="s" s="23">
        <f>IF(M24&lt;1,"NO","SI")</f>
        <v>52</v>
      </c>
      <c r="B24" s="24"/>
      <c r="C24" s="24"/>
      <c r="D24" s="24"/>
      <c r="E24" s="25"/>
      <c r="F24" s="25"/>
      <c r="G24" s="24"/>
      <c r="H24" s="24"/>
      <c r="I24" s="24"/>
      <c r="J24" s="24"/>
      <c r="K24" s="26"/>
      <c r="L24" s="27">
        <f>SUM(E24:K24)</f>
        <v>0</v>
      </c>
      <c r="M24" s="28">
        <f>COUNTA(E24:K24)</f>
        <v>0</v>
      </c>
      <c r="N24" s="28">
        <f>IF(M24&gt;0,L24,0)</f>
        <v>0</v>
      </c>
      <c r="O24" s="29"/>
      <c r="P24" s="30">
        <v>1554</v>
      </c>
      <c r="Q24" t="s" s="31">
        <v>59</v>
      </c>
      <c r="R24" s="32">
        <f>SUMIF(C3:C41,"1554",N3:N41)</f>
        <v>0</v>
      </c>
      <c r="S24" s="33"/>
      <c r="T24" s="34">
        <f>SUMIF(C3:C41,"1554",L3:L41)</f>
        <v>0</v>
      </c>
    </row>
    <row r="25" ht="28.3" customHeight="1">
      <c r="A25" t="s" s="23">
        <f>IF(M25&lt;1,"NO","SI")</f>
        <v>52</v>
      </c>
      <c r="B25" s="24"/>
      <c r="C25" s="24"/>
      <c r="D25" s="24"/>
      <c r="E25" s="25"/>
      <c r="F25" s="25"/>
      <c r="G25" s="24"/>
      <c r="H25" s="24"/>
      <c r="I25" s="24"/>
      <c r="J25" s="24"/>
      <c r="K25" s="26"/>
      <c r="L25" s="27">
        <f>SUM(E25:K25)</f>
        <v>0</v>
      </c>
      <c r="M25" s="28">
        <f>COUNTA(E25:K25)</f>
        <v>0</v>
      </c>
      <c r="N25" s="28">
        <f>IF(M25&gt;0,L25,0)</f>
        <v>0</v>
      </c>
      <c r="O25" s="29"/>
      <c r="P25" s="39">
        <v>2062</v>
      </c>
      <c r="Q25" t="s" s="31">
        <v>19</v>
      </c>
      <c r="R25" s="32">
        <f>SUMIF(C3:C41,"2062",N3:N41)</f>
        <v>0</v>
      </c>
      <c r="S25" s="33"/>
      <c r="T25" s="34">
        <f>SUMIF(C3:C41,"2062",L3:L41)</f>
        <v>0</v>
      </c>
    </row>
    <row r="26" ht="28.3" customHeight="1">
      <c r="A26" t="s" s="23">
        <f>IF(M26&lt;1,"NO","SI")</f>
        <v>52</v>
      </c>
      <c r="B26" s="24"/>
      <c r="C26" s="24"/>
      <c r="D26" s="24"/>
      <c r="E26" s="25"/>
      <c r="F26" s="25"/>
      <c r="G26" s="24"/>
      <c r="H26" s="24"/>
      <c r="I26" s="24"/>
      <c r="J26" s="24"/>
      <c r="K26" s="26"/>
      <c r="L26" s="27">
        <f>SUM(E26:K26)</f>
        <v>0</v>
      </c>
      <c r="M26" s="28">
        <f>COUNTA(E26:K26)</f>
        <v>0</v>
      </c>
      <c r="N26" s="28">
        <f>IF(M26&gt;0,L26,0)</f>
        <v>0</v>
      </c>
      <c r="O26" s="29"/>
      <c r="P26" s="39">
        <v>2077</v>
      </c>
      <c r="Q26" t="s" s="31">
        <v>22</v>
      </c>
      <c r="R26" s="32">
        <f>SUMIF(C3:C42,"2077",N3:N42)</f>
        <v>42</v>
      </c>
      <c r="S26" s="33"/>
      <c r="T26" s="34">
        <f>SUMIF(C3:C42,"2077",L3:L42)</f>
        <v>42</v>
      </c>
    </row>
    <row r="27" ht="28.3" customHeight="1">
      <c r="A27" t="s" s="23">
        <f>IF(M27&lt;1,"NO","SI")</f>
        <v>52</v>
      </c>
      <c r="B27" s="24"/>
      <c r="C27" s="24"/>
      <c r="D27" s="24"/>
      <c r="E27" s="25"/>
      <c r="F27" s="25"/>
      <c r="G27" s="24"/>
      <c r="H27" s="24"/>
      <c r="I27" s="24"/>
      <c r="J27" s="24"/>
      <c r="K27" s="26"/>
      <c r="L27" s="27">
        <f>SUM(E27:K27)</f>
        <v>0</v>
      </c>
      <c r="M27" s="28">
        <f>COUNTA(E27:K27)</f>
        <v>0</v>
      </c>
      <c r="N27" s="28">
        <f>IF(M27&gt;0,L27,0)</f>
        <v>0</v>
      </c>
      <c r="O27" s="29"/>
      <c r="P27" s="39">
        <v>2030</v>
      </c>
      <c r="Q27" t="s" s="31">
        <v>60</v>
      </c>
      <c r="R27" s="32">
        <f>SUMIF(C3:C43,"2030",N3:N43)</f>
        <v>0</v>
      </c>
      <c r="S27" s="33"/>
      <c r="T27" s="34">
        <f>SUMIF(C3:C43,"2030",L3:L43)</f>
        <v>0</v>
      </c>
    </row>
    <row r="28" ht="28.3" customHeight="1">
      <c r="A28" t="s" s="23">
        <f>IF(M28&lt;1,"NO","SI")</f>
        <v>52</v>
      </c>
      <c r="B28" s="24"/>
      <c r="C28" s="24"/>
      <c r="D28" s="24"/>
      <c r="E28" s="25"/>
      <c r="F28" s="25"/>
      <c r="G28" s="24"/>
      <c r="H28" s="24"/>
      <c r="I28" s="24"/>
      <c r="J28" s="24"/>
      <c r="K28" s="26"/>
      <c r="L28" s="27">
        <f>SUM(E28:K28)</f>
        <v>0</v>
      </c>
      <c r="M28" s="28">
        <f>COUNTA(E28:K28)</f>
        <v>0</v>
      </c>
      <c r="N28" s="28">
        <f>IF(M28&gt;0,L28,0)</f>
        <v>0</v>
      </c>
      <c r="O28" s="29"/>
      <c r="P28" s="39">
        <v>87</v>
      </c>
      <c r="Q28" t="s" s="31">
        <v>61</v>
      </c>
      <c r="R28" s="32">
        <f>SUMIF(C3:C43,"87",N3:N43)</f>
        <v>290</v>
      </c>
      <c r="S28" s="33"/>
      <c r="T28" s="34">
        <f>SUMIF(C3:C43,"87",L3:L43)</f>
        <v>290</v>
      </c>
    </row>
    <row r="29" ht="28.3" customHeight="1">
      <c r="A29" t="s" s="23">
        <f>IF(M29&lt;1,"NO","SI")</f>
        <v>52</v>
      </c>
      <c r="B29" s="24"/>
      <c r="C29" s="24"/>
      <c r="D29" s="24"/>
      <c r="E29" s="25"/>
      <c r="F29" s="25"/>
      <c r="G29" s="24"/>
      <c r="H29" s="24"/>
      <c r="I29" s="24"/>
      <c r="J29" s="24"/>
      <c r="K29" s="26"/>
      <c r="L29" s="27">
        <f>SUM(E29:K29)</f>
        <v>0</v>
      </c>
      <c r="M29" s="28">
        <f>COUNTA(E29:K29)</f>
        <v>0</v>
      </c>
      <c r="N29" s="28">
        <f>IF(M29&gt;0,L29,0)</f>
        <v>0</v>
      </c>
      <c r="O29" s="29"/>
      <c r="P29" s="39">
        <v>2113</v>
      </c>
      <c r="Q29" t="s" s="31">
        <v>62</v>
      </c>
      <c r="R29" s="32">
        <f>SUMIF(C4:C45,"2113",N4:N45)</f>
        <v>0</v>
      </c>
      <c r="S29" s="33"/>
      <c r="T29" s="34">
        <f>SUMIF(C4:C45,"2113",L4:L45)</f>
        <v>0</v>
      </c>
    </row>
    <row r="30" ht="28.3" customHeight="1">
      <c r="A30" t="s" s="23">
        <f>IF(M30&lt;1,"NO","SI")</f>
        <v>52</v>
      </c>
      <c r="B30" s="24"/>
      <c r="C30" s="24"/>
      <c r="D30" s="24"/>
      <c r="E30" s="25"/>
      <c r="F30" s="25"/>
      <c r="G30" s="24"/>
      <c r="H30" s="24"/>
      <c r="I30" s="24"/>
      <c r="J30" s="24"/>
      <c r="K30" s="26"/>
      <c r="L30" s="27">
        <f>SUM(E30:K30)</f>
        <v>0</v>
      </c>
      <c r="M30" s="28">
        <f>COUNTA(E30:K30)</f>
        <v>0</v>
      </c>
      <c r="N30" s="28">
        <f>IF(M30&gt;0,L30,0)</f>
        <v>0</v>
      </c>
      <c r="O30" s="29"/>
      <c r="P30" s="39"/>
      <c r="Q30" s="40"/>
      <c r="R30" s="41"/>
      <c r="S30" s="33"/>
      <c r="T30" s="42"/>
    </row>
    <row r="31" ht="28.3" customHeight="1">
      <c r="A31" t="s" s="23">
        <f>IF(M31&lt;1,"NO","SI")</f>
        <v>52</v>
      </c>
      <c r="B31" s="24"/>
      <c r="C31" s="24"/>
      <c r="D31" s="127"/>
      <c r="E31" s="25"/>
      <c r="F31" s="25"/>
      <c r="G31" s="24"/>
      <c r="H31" s="24"/>
      <c r="I31" s="24"/>
      <c r="J31" s="24"/>
      <c r="K31" s="26"/>
      <c r="L31" s="27">
        <f>SUM(E31:K31)</f>
        <v>0</v>
      </c>
      <c r="M31" s="28">
        <f>COUNTA(E31:K31)</f>
        <v>0</v>
      </c>
      <c r="N31" s="28">
        <f>IF(M31&gt;0,L31,0)</f>
        <v>0</v>
      </c>
      <c r="O31" s="29"/>
      <c r="P31" s="39"/>
      <c r="Q31" s="40"/>
      <c r="R31" s="41"/>
      <c r="S31" s="33"/>
      <c r="T31" s="42"/>
    </row>
    <row r="32" ht="28.3" customHeight="1">
      <c r="A32" t="s" s="23">
        <f>IF(M32&lt;1,"NO","SI")</f>
        <v>52</v>
      </c>
      <c r="B32" s="24"/>
      <c r="C32" s="24"/>
      <c r="D32" s="24"/>
      <c r="E32" s="25"/>
      <c r="F32" s="25"/>
      <c r="G32" s="24"/>
      <c r="H32" s="24"/>
      <c r="I32" s="24"/>
      <c r="J32" s="24"/>
      <c r="K32" s="26"/>
      <c r="L32" s="27">
        <f>SUM(E32:K32)</f>
        <v>0</v>
      </c>
      <c r="M32" s="28">
        <f>COUNTA(E32:K32)</f>
        <v>0</v>
      </c>
      <c r="N32" s="28">
        <f>IF(M32&gt;0,L32,0)</f>
        <v>0</v>
      </c>
      <c r="O32" s="29"/>
      <c r="P32" s="39"/>
      <c r="Q32" s="40"/>
      <c r="R32" s="41"/>
      <c r="S32" s="33"/>
      <c r="T32" s="42"/>
    </row>
    <row r="33" ht="28.3" customHeight="1">
      <c r="A33" t="s" s="23">
        <f>IF(M33&lt;1,"NO","SI")</f>
        <v>52</v>
      </c>
      <c r="B33" s="24"/>
      <c r="C33" s="24"/>
      <c r="D33" s="24"/>
      <c r="E33" s="25"/>
      <c r="F33" s="25"/>
      <c r="G33" s="24"/>
      <c r="H33" s="24"/>
      <c r="I33" s="24"/>
      <c r="J33" s="24"/>
      <c r="K33" s="26"/>
      <c r="L33" s="27">
        <f>SUM(E33:K33)</f>
        <v>0</v>
      </c>
      <c r="M33" s="28">
        <f>COUNTA(E33:K33)</f>
        <v>0</v>
      </c>
      <c r="N33" s="28">
        <f>IF(M33&gt;0,L33,0)</f>
        <v>0</v>
      </c>
      <c r="O33" s="29"/>
      <c r="P33" s="39"/>
      <c r="Q33" s="40"/>
      <c r="R33" s="41"/>
      <c r="S33" s="33"/>
      <c r="T33" s="42"/>
    </row>
    <row r="34" ht="28.3" customHeight="1">
      <c r="A34" t="s" s="23">
        <f>IF(M34&lt;1,"NO","SI")</f>
        <v>52</v>
      </c>
      <c r="B34" s="24"/>
      <c r="C34" s="24"/>
      <c r="D34" s="24"/>
      <c r="E34" s="25"/>
      <c r="F34" s="25"/>
      <c r="G34" s="24"/>
      <c r="H34" s="24"/>
      <c r="I34" s="24"/>
      <c r="J34" s="24"/>
      <c r="K34" s="26"/>
      <c r="L34" s="27">
        <f>SUM(E34:K34)</f>
        <v>0</v>
      </c>
      <c r="M34" s="28">
        <f>COUNTA(E34:K34)</f>
        <v>0</v>
      </c>
      <c r="N34" s="28">
        <f>IF(M34&gt;0,L34,0)</f>
        <v>0</v>
      </c>
      <c r="O34" s="29"/>
      <c r="P34" s="39"/>
      <c r="Q34" s="40"/>
      <c r="R34" s="41"/>
      <c r="S34" s="33"/>
      <c r="T34" s="42"/>
    </row>
    <row r="35" ht="28.3" customHeight="1">
      <c r="A35" t="s" s="23">
        <f>IF(M35&lt;1,"NO","SI")</f>
        <v>52</v>
      </c>
      <c r="B35" s="24"/>
      <c r="C35" s="24"/>
      <c r="D35" s="24"/>
      <c r="E35" s="25"/>
      <c r="F35" s="25"/>
      <c r="G35" s="24"/>
      <c r="H35" s="24"/>
      <c r="I35" s="24"/>
      <c r="J35" s="24"/>
      <c r="K35" s="26"/>
      <c r="L35" s="27">
        <f>SUM(E35:K35)</f>
        <v>0</v>
      </c>
      <c r="M35" s="28">
        <f>COUNTA(E35:K35)</f>
        <v>0</v>
      </c>
      <c r="N35" s="28">
        <f>IF(M35&gt;0,L35,0)</f>
        <v>0</v>
      </c>
      <c r="O35" s="29"/>
      <c r="P35" s="39"/>
      <c r="Q35" s="40"/>
      <c r="R35" s="41"/>
      <c r="S35" s="33"/>
      <c r="T35" s="42"/>
    </row>
    <row r="36" ht="28.3" customHeight="1">
      <c r="A36" t="s" s="23">
        <f>IF(M36&lt;1,"NO","SI")</f>
        <v>52</v>
      </c>
      <c r="B36" s="24"/>
      <c r="C36" s="24"/>
      <c r="D36" s="24"/>
      <c r="E36" s="25"/>
      <c r="F36" s="25"/>
      <c r="G36" s="24"/>
      <c r="H36" s="24"/>
      <c r="I36" s="24"/>
      <c r="J36" s="24"/>
      <c r="K36" s="26"/>
      <c r="L36" s="27">
        <f>SUM(E36:K36)</f>
        <v>0</v>
      </c>
      <c r="M36" s="28">
        <f>COUNTA(E36:K36)</f>
        <v>0</v>
      </c>
      <c r="N36" s="28">
        <f>IF(M36&gt;0,L36,0)</f>
        <v>0</v>
      </c>
      <c r="O36" s="29"/>
      <c r="P36" s="39"/>
      <c r="Q36" s="40"/>
      <c r="R36" s="41"/>
      <c r="S36" s="33"/>
      <c r="T36" s="42"/>
    </row>
    <row r="37" ht="28.3" customHeight="1">
      <c r="A37" t="s" s="23">
        <f>IF(M37&lt;1,"NO","SI")</f>
        <v>52</v>
      </c>
      <c r="B37" s="24"/>
      <c r="C37" s="24"/>
      <c r="D37" s="24"/>
      <c r="E37" s="25"/>
      <c r="F37" s="25"/>
      <c r="G37" s="24"/>
      <c r="H37" s="24"/>
      <c r="I37" s="24"/>
      <c r="J37" s="24"/>
      <c r="K37" s="26"/>
      <c r="L37" s="27">
        <f>SUM(E37:K37)</f>
        <v>0</v>
      </c>
      <c r="M37" s="28">
        <f>COUNTA(E37:K37)</f>
        <v>0</v>
      </c>
      <c r="N37" s="28">
        <f>IF(M37&gt;0,L37,0)</f>
        <v>0</v>
      </c>
      <c r="O37" s="29"/>
      <c r="P37" s="39"/>
      <c r="Q37" s="40"/>
      <c r="R37" s="41"/>
      <c r="S37" s="33"/>
      <c r="T37" s="42"/>
    </row>
    <row r="38" ht="28.3" customHeight="1">
      <c r="A38" t="s" s="23">
        <f>IF(M38&lt;1,"NO","SI")</f>
        <v>52</v>
      </c>
      <c r="B38" s="24"/>
      <c r="C38" s="24"/>
      <c r="D38" s="24"/>
      <c r="E38" s="25"/>
      <c r="F38" s="25"/>
      <c r="G38" s="24"/>
      <c r="H38" s="24"/>
      <c r="I38" s="24"/>
      <c r="J38" s="24"/>
      <c r="K38" s="26"/>
      <c r="L38" s="27">
        <f>SUM(E38:K38)</f>
        <v>0</v>
      </c>
      <c r="M38" s="28">
        <f>COUNTA(E38:K38)</f>
        <v>0</v>
      </c>
      <c r="N38" s="28">
        <f>IF(M38&gt;0,L38,0)</f>
        <v>0</v>
      </c>
      <c r="O38" s="29"/>
      <c r="P38" s="39"/>
      <c r="Q38" s="40"/>
      <c r="R38" s="41"/>
      <c r="S38" s="33"/>
      <c r="T38" s="42"/>
    </row>
    <row r="39" ht="28.3" customHeight="1">
      <c r="A39" t="s" s="23">
        <f>IF(M39&lt;1,"NO","SI")</f>
        <v>52</v>
      </c>
      <c r="B39" s="24"/>
      <c r="C39" s="24"/>
      <c r="D39" s="24"/>
      <c r="E39" s="25"/>
      <c r="F39" s="25"/>
      <c r="G39" s="24"/>
      <c r="H39" s="24"/>
      <c r="I39" s="24"/>
      <c r="J39" s="24"/>
      <c r="K39" s="26"/>
      <c r="L39" s="27">
        <f>SUM(E39:K39)</f>
        <v>0</v>
      </c>
      <c r="M39" s="28">
        <f>COUNTA(E39:K39)</f>
        <v>0</v>
      </c>
      <c r="N39" s="28">
        <f>IF(M39&gt;0,L39,0)</f>
        <v>0</v>
      </c>
      <c r="O39" s="29"/>
      <c r="P39" s="39"/>
      <c r="Q39" s="40"/>
      <c r="R39" s="41"/>
      <c r="S39" s="33"/>
      <c r="T39" s="42"/>
    </row>
    <row r="40" ht="28.3" customHeight="1">
      <c r="A40" t="s" s="23">
        <f>IF(M40&lt;1,"NO","SI")</f>
        <v>52</v>
      </c>
      <c r="B40" s="24"/>
      <c r="C40" s="24"/>
      <c r="D40" s="24"/>
      <c r="E40" s="25"/>
      <c r="F40" s="25"/>
      <c r="G40" s="24"/>
      <c r="H40" s="24"/>
      <c r="I40" s="24"/>
      <c r="J40" s="24"/>
      <c r="K40" s="26"/>
      <c r="L40" s="27">
        <f>SUM(E40:K40)</f>
        <v>0</v>
      </c>
      <c r="M40" s="28">
        <f>COUNTA(E40:K40)</f>
        <v>0</v>
      </c>
      <c r="N40" s="28">
        <f>IF(M40&gt;0,L40,0)</f>
        <v>0</v>
      </c>
      <c r="O40" s="29"/>
      <c r="P40" s="39"/>
      <c r="Q40" s="40"/>
      <c r="R40" s="41"/>
      <c r="S40" s="33"/>
      <c r="T40" s="42"/>
    </row>
    <row r="41" ht="28.3" customHeight="1">
      <c r="A41" t="s" s="23">
        <f>IF(M41&lt;1,"NO","SI")</f>
        <v>52</v>
      </c>
      <c r="B41" s="24"/>
      <c r="C41" s="24"/>
      <c r="D41" s="24"/>
      <c r="E41" s="25"/>
      <c r="F41" s="25"/>
      <c r="G41" s="24"/>
      <c r="H41" s="24"/>
      <c r="I41" s="24"/>
      <c r="J41" s="24"/>
      <c r="K41" s="26"/>
      <c r="L41" s="27">
        <f>SUM(E41:K41)</f>
        <v>0</v>
      </c>
      <c r="M41" s="28">
        <f>COUNTA(E41:K41)</f>
        <v>0</v>
      </c>
      <c r="N41" s="28">
        <f>IF(M41&gt;0,L41,0)</f>
        <v>0</v>
      </c>
      <c r="O41" s="43"/>
      <c r="P41" s="44"/>
      <c r="Q41" s="82"/>
      <c r="R41" s="83">
        <f>SUM(R3:R40)</f>
        <v>2419</v>
      </c>
      <c r="S41" s="84"/>
      <c r="T41" s="47">
        <f>SUM(T3:T40)</f>
        <v>2419</v>
      </c>
    </row>
    <row r="42" ht="27.8" customHeight="1">
      <c r="A42" s="49">
        <f>COUNTIF(A3:A41,"SI")</f>
        <v>21</v>
      </c>
      <c r="B42" s="49">
        <f>COUNTA(B3:B41)</f>
        <v>21</v>
      </c>
      <c r="C42" s="49"/>
      <c r="D42" s="49"/>
      <c r="E42" s="50"/>
      <c r="F42" s="50"/>
      <c r="G42" s="49"/>
      <c r="H42" s="49"/>
      <c r="I42" s="49"/>
      <c r="J42" s="51"/>
      <c r="K42" s="128"/>
      <c r="L42" s="105">
        <f>SUM(L3:L41)</f>
        <v>2419</v>
      </c>
      <c r="M42" s="53"/>
      <c r="N42" s="106">
        <f>SUM(N3:N41)</f>
        <v>2419</v>
      </c>
      <c r="O42" s="43"/>
      <c r="P42" s="10"/>
      <c r="Q42" s="10"/>
      <c r="R42" s="85"/>
      <c r="S42" s="10"/>
      <c r="T42" s="44"/>
    </row>
    <row r="43" ht="27.3" customHeight="1">
      <c r="A43" s="107"/>
      <c r="B43" s="107"/>
      <c r="C43" s="107"/>
      <c r="D43" s="107"/>
      <c r="E43" s="108"/>
      <c r="F43" s="108"/>
      <c r="G43" s="107"/>
      <c r="H43" s="107"/>
      <c r="I43" s="107"/>
      <c r="J43" s="107"/>
      <c r="K43" s="107"/>
      <c r="L43" s="109"/>
      <c r="M43" s="10"/>
      <c r="N43" s="85"/>
      <c r="O43" s="10"/>
      <c r="P43" s="10"/>
      <c r="Q43" s="10"/>
      <c r="R43" s="10"/>
      <c r="S43" s="10"/>
      <c r="T43" s="10"/>
    </row>
    <row r="44" ht="27.3" customHeight="1">
      <c r="A44" s="107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</row>
    <row r="45" ht="27.3" customHeight="1">
      <c r="A45" s="107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</row>
    <row r="46" ht="27.3" customHeight="1">
      <c r="A46" s="107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</row>
    <row r="47" ht="27.3" customHeight="1">
      <c r="A47" s="107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</row>
    <row r="48" ht="27.3" customHeight="1">
      <c r="A48" s="107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</row>
    <row r="49" ht="27.3" customHeight="1">
      <c r="A49" s="107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</row>
  </sheetData>
  <mergeCells count="1">
    <mergeCell ref="A1:E1"/>
  </mergeCells>
  <pageMargins left="1" right="1" top="1" bottom="1" header="0.25" footer="0.25"/>
  <pageSetup firstPageNumber="1" fitToHeight="1" fitToWidth="1" scale="100" useFirstPageNumber="0" orientation="portrait" pageOrder="downThenOver"/>
  <headerFooter>
    <oddHeader>&amp;L&amp;"Times New Roman,Regular"&amp;12&amp;K000000YA F</oddHeader>
    <oddFooter>&amp;L&amp;"Helvetica,Regular"&amp;12&amp;K000000&amp;P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L15"/>
  <sheetViews>
    <sheetView workbookViewId="0" showGridLines="0" defaultGridColor="1"/>
  </sheetViews>
  <sheetFormatPr defaultColWidth="16.3333" defaultRowHeight="18" customHeight="1" outlineLevelRow="0" outlineLevelCol="0"/>
  <cols>
    <col min="1" max="1" width="4.44531" style="55" customWidth="1"/>
    <col min="2" max="2" width="28.9375" style="55" customWidth="1"/>
    <col min="3" max="3" width="16.3516" style="55" customWidth="1"/>
    <col min="4" max="4" width="23.2422" style="55" customWidth="1"/>
    <col min="5" max="5" width="11.3516" style="55" customWidth="1"/>
    <col min="6" max="6" width="11.4375" style="55" customWidth="1"/>
    <col min="7" max="7" width="11.9688" style="55" customWidth="1"/>
    <col min="8" max="8" width="11.8125" style="55" customWidth="1"/>
    <col min="9" max="9" width="11.5547" style="55" customWidth="1"/>
    <col min="10" max="10" width="11.2188" style="55" customWidth="1"/>
    <col min="11" max="11" width="11.4219" style="55" customWidth="1"/>
    <col min="12" max="12" width="11.3906" style="55" customWidth="1"/>
    <col min="13" max="256" width="16.3516" style="55" customWidth="1"/>
  </cols>
  <sheetData>
    <row r="1" ht="20.35" customHeight="1">
      <c r="A1" t="s" s="56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8"/>
    </row>
    <row r="2" ht="32.35" customHeight="1">
      <c r="A2" s="57"/>
      <c r="B2" t="s" s="59">
        <v>1</v>
      </c>
      <c r="C2" t="s" s="59">
        <v>2</v>
      </c>
      <c r="D2" t="s" s="59">
        <v>3</v>
      </c>
      <c r="E2" t="s" s="59">
        <v>4</v>
      </c>
      <c r="F2" t="s" s="59">
        <v>5</v>
      </c>
      <c r="G2" t="s" s="59">
        <v>6</v>
      </c>
      <c r="H2" t="s" s="59">
        <v>7</v>
      </c>
      <c r="I2" t="s" s="59">
        <v>8</v>
      </c>
      <c r="J2" t="s" s="59">
        <v>9</v>
      </c>
      <c r="K2" t="s" s="59">
        <v>10</v>
      </c>
      <c r="L2" t="s" s="60">
        <v>11</v>
      </c>
    </row>
    <row r="3" ht="20.35" customHeight="1">
      <c r="A3" s="61"/>
      <c r="B3" s="62"/>
      <c r="C3" s="57"/>
      <c r="D3" s="62"/>
      <c r="E3" s="57"/>
      <c r="F3" s="57"/>
      <c r="G3" s="57"/>
      <c r="H3" s="57"/>
      <c r="I3" s="57"/>
      <c r="J3" s="57"/>
      <c r="K3" s="57"/>
      <c r="L3" s="63"/>
    </row>
    <row r="4" ht="20.35" customHeight="1">
      <c r="A4" s="61"/>
      <c r="B4" s="62"/>
      <c r="C4" s="57"/>
      <c r="D4" s="62"/>
      <c r="E4" s="57"/>
      <c r="F4" s="57"/>
      <c r="G4" s="57"/>
      <c r="H4" s="57"/>
      <c r="I4" s="57"/>
      <c r="J4" s="57"/>
      <c r="K4" s="57"/>
      <c r="L4" s="63"/>
    </row>
    <row r="5" ht="20.35" customHeight="1">
      <c r="A5" s="61"/>
      <c r="B5" s="62"/>
      <c r="C5" s="57"/>
      <c r="D5" s="62"/>
      <c r="E5" s="57"/>
      <c r="F5" s="57"/>
      <c r="G5" s="57"/>
      <c r="H5" s="57"/>
      <c r="I5" s="57"/>
      <c r="J5" s="57"/>
      <c r="K5" s="57"/>
      <c r="L5" s="63"/>
    </row>
    <row r="6" ht="20.35" customHeight="1">
      <c r="A6" s="61"/>
      <c r="B6" s="62"/>
      <c r="C6" s="57"/>
      <c r="D6" s="62"/>
      <c r="E6" s="57"/>
      <c r="F6" s="57"/>
      <c r="G6" s="57"/>
      <c r="H6" s="57"/>
      <c r="I6" s="57"/>
      <c r="J6" s="57"/>
      <c r="K6" s="57"/>
      <c r="L6" s="63"/>
    </row>
    <row r="7" ht="20.35" customHeight="1">
      <c r="A7" s="61"/>
      <c r="B7" s="62"/>
      <c r="C7" s="57"/>
      <c r="D7" s="62"/>
      <c r="E7" s="57"/>
      <c r="F7" s="57"/>
      <c r="G7" s="57"/>
      <c r="H7" s="57"/>
      <c r="I7" s="57"/>
      <c r="J7" s="57"/>
      <c r="K7" s="57"/>
      <c r="L7" s="63"/>
    </row>
    <row r="8" ht="20.35" customHeight="1">
      <c r="A8" s="61"/>
      <c r="B8" s="62"/>
      <c r="C8" s="57"/>
      <c r="D8" s="62"/>
      <c r="E8" s="57"/>
      <c r="F8" s="57"/>
      <c r="G8" s="57"/>
      <c r="H8" s="57"/>
      <c r="I8" s="57"/>
      <c r="J8" s="57"/>
      <c r="K8" s="57"/>
      <c r="L8" s="63"/>
    </row>
    <row r="9" ht="20.35" customHeight="1">
      <c r="A9" s="61"/>
      <c r="B9" s="62"/>
      <c r="C9" s="57"/>
      <c r="D9" s="62"/>
      <c r="E9" s="57"/>
      <c r="F9" s="57"/>
      <c r="G9" s="57"/>
      <c r="H9" s="57"/>
      <c r="I9" s="57"/>
      <c r="J9" s="57"/>
      <c r="K9" s="57"/>
      <c r="L9" s="63"/>
    </row>
    <row r="10" ht="20.35" customHeight="1">
      <c r="A10" s="61"/>
      <c r="B10" s="62"/>
      <c r="C10" s="57"/>
      <c r="D10" s="62"/>
      <c r="E10" s="57"/>
      <c r="F10" s="57"/>
      <c r="G10" s="57"/>
      <c r="H10" s="57"/>
      <c r="I10" s="57"/>
      <c r="J10" s="57"/>
      <c r="K10" s="57"/>
      <c r="L10" s="63"/>
    </row>
    <row r="11" ht="20.35" customHeight="1">
      <c r="A11" s="61"/>
      <c r="B11" s="62"/>
      <c r="C11" s="57"/>
      <c r="D11" s="62"/>
      <c r="E11" s="57"/>
      <c r="F11" s="57"/>
      <c r="G11" s="57"/>
      <c r="H11" s="57"/>
      <c r="I11" s="57"/>
      <c r="J11" s="57"/>
      <c r="K11" s="57"/>
      <c r="L11" s="63"/>
    </row>
    <row r="12" ht="20.35" customHeight="1">
      <c r="A12" s="61"/>
      <c r="B12" s="62"/>
      <c r="C12" s="57"/>
      <c r="D12" s="62"/>
      <c r="E12" s="57"/>
      <c r="F12" s="57"/>
      <c r="G12" s="57"/>
      <c r="H12" s="57"/>
      <c r="I12" s="57"/>
      <c r="J12" s="57"/>
      <c r="K12" s="57"/>
      <c r="L12" s="63"/>
    </row>
    <row r="13" ht="20.35" customHeight="1">
      <c r="A13" s="61"/>
      <c r="B13" s="62"/>
      <c r="C13" s="57"/>
      <c r="D13" s="62"/>
      <c r="E13" s="57"/>
      <c r="F13" s="57"/>
      <c r="G13" s="57"/>
      <c r="H13" s="57"/>
      <c r="I13" s="57"/>
      <c r="J13" s="57"/>
      <c r="K13" s="57"/>
      <c r="L13" s="62"/>
    </row>
    <row r="14" ht="20.35" customHeight="1">
      <c r="A14" s="61"/>
      <c r="B14" s="62"/>
      <c r="C14" s="57"/>
      <c r="D14" s="62"/>
      <c r="E14" s="57"/>
      <c r="F14" s="57"/>
      <c r="G14" s="57"/>
      <c r="H14" s="57"/>
      <c r="I14" s="57"/>
      <c r="J14" s="57"/>
      <c r="K14" s="57"/>
      <c r="L14" s="62"/>
    </row>
    <row r="15" ht="20.35" customHeight="1">
      <c r="A15" s="61"/>
      <c r="B15" s="62"/>
      <c r="C15" s="57"/>
      <c r="D15" s="62"/>
      <c r="E15" s="57"/>
      <c r="F15" s="57"/>
      <c r="G15" s="57"/>
      <c r="H15" s="57"/>
      <c r="I15" s="57"/>
      <c r="J15" s="57"/>
      <c r="K15" s="57"/>
      <c r="L15" s="62"/>
    </row>
  </sheetData>
  <mergeCells count="1">
    <mergeCell ref="A1:F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xl/worksheets/sheet20.xml><?xml version="1.0" encoding="utf-8"?>
<worksheet xmlns:r="http://schemas.openxmlformats.org/officeDocument/2006/relationships" xmlns="http://schemas.openxmlformats.org/spreadsheetml/2006/main">
  <sheetPr>
    <pageSetUpPr fitToPage="1"/>
  </sheetPr>
  <dimension ref="A1:L15"/>
  <sheetViews>
    <sheetView workbookViewId="0" showGridLines="0" defaultGridColor="1"/>
  </sheetViews>
  <sheetFormatPr defaultColWidth="16.3333" defaultRowHeight="18" customHeight="1" outlineLevelRow="0" outlineLevelCol="0"/>
  <cols>
    <col min="1" max="1" width="4.9375" style="129" customWidth="1"/>
    <col min="2" max="2" width="29.9141" style="129" customWidth="1"/>
    <col min="3" max="3" width="5.22656" style="129" customWidth="1"/>
    <col min="4" max="4" width="23.2734" style="129" customWidth="1"/>
    <col min="5" max="5" width="11.3906" style="129" customWidth="1"/>
    <col min="6" max="6" width="11.3906" style="129" customWidth="1"/>
    <col min="7" max="7" width="11.3906" style="129" customWidth="1"/>
    <col min="8" max="8" width="11.3906" style="129" customWidth="1"/>
    <col min="9" max="9" width="11.3906" style="129" customWidth="1"/>
    <col min="10" max="10" width="11.3906" style="129" customWidth="1"/>
    <col min="11" max="11" width="11.3906" style="129" customWidth="1"/>
    <col min="12" max="12" width="6.57812" style="129" customWidth="1"/>
    <col min="13" max="256" width="16.3516" style="129" customWidth="1"/>
  </cols>
  <sheetData>
    <row r="1" ht="20.35" customHeight="1">
      <c r="A1" t="s" s="56">
        <v>275</v>
      </c>
      <c r="B1" s="57"/>
      <c r="C1" s="57"/>
      <c r="D1" s="57"/>
      <c r="E1" s="57"/>
      <c r="F1" s="94"/>
      <c r="G1" s="94"/>
      <c r="H1" s="94"/>
      <c r="I1" s="94"/>
      <c r="J1" s="94"/>
      <c r="K1" s="94"/>
      <c r="L1" s="95"/>
    </row>
    <row r="2" ht="32.35" customHeight="1">
      <c r="A2" s="61"/>
      <c r="B2" t="s" s="56">
        <v>1</v>
      </c>
      <c r="C2" t="s" s="56">
        <v>108</v>
      </c>
      <c r="D2" t="s" s="56">
        <v>3</v>
      </c>
      <c r="E2" t="s" s="56">
        <v>4</v>
      </c>
      <c r="F2" t="s" s="56">
        <v>5</v>
      </c>
      <c r="G2" t="s" s="56">
        <v>6</v>
      </c>
      <c r="H2" t="s" s="56">
        <v>7</v>
      </c>
      <c r="I2" t="s" s="56">
        <v>8</v>
      </c>
      <c r="J2" t="s" s="56">
        <v>9</v>
      </c>
      <c r="K2" t="s" s="56">
        <v>10</v>
      </c>
      <c r="L2" t="s" s="68">
        <v>11</v>
      </c>
    </row>
    <row r="3" ht="20.35" customHeight="1">
      <c r="A3" s="62"/>
      <c r="B3" s="62"/>
      <c r="C3" s="57"/>
      <c r="D3" s="62"/>
      <c r="E3" s="57"/>
      <c r="F3" s="57"/>
      <c r="G3" s="57"/>
      <c r="H3" s="57"/>
      <c r="I3" s="57"/>
      <c r="J3" s="57"/>
      <c r="K3" s="57"/>
      <c r="L3" s="63"/>
    </row>
    <row r="4" ht="20.35" customHeight="1">
      <c r="A4" s="62"/>
      <c r="B4" s="62"/>
      <c r="C4" s="57"/>
      <c r="D4" s="62"/>
      <c r="E4" s="57"/>
      <c r="F4" s="57"/>
      <c r="G4" s="57"/>
      <c r="H4" s="57"/>
      <c r="I4" s="57"/>
      <c r="J4" s="57"/>
      <c r="K4" s="57"/>
      <c r="L4" s="63"/>
    </row>
    <row r="5" ht="20.35" customHeight="1">
      <c r="A5" s="62"/>
      <c r="B5" s="62"/>
      <c r="C5" s="57"/>
      <c r="D5" s="62"/>
      <c r="E5" s="57"/>
      <c r="F5" s="57"/>
      <c r="G5" s="57"/>
      <c r="H5" s="57"/>
      <c r="I5" s="57"/>
      <c r="J5" s="57"/>
      <c r="K5" s="57"/>
      <c r="L5" s="63"/>
    </row>
    <row r="6" ht="20.35" customHeight="1">
      <c r="A6" s="62"/>
      <c r="B6" s="62"/>
      <c r="C6" s="57"/>
      <c r="D6" s="62"/>
      <c r="E6" s="57"/>
      <c r="F6" s="57"/>
      <c r="G6" s="57"/>
      <c r="H6" s="57"/>
      <c r="I6" s="57"/>
      <c r="J6" s="57"/>
      <c r="K6" s="57"/>
      <c r="L6" s="63"/>
    </row>
    <row r="7" ht="20.35" customHeight="1">
      <c r="A7" s="62"/>
      <c r="B7" s="62"/>
      <c r="C7" s="57"/>
      <c r="D7" s="62"/>
      <c r="E7" s="57"/>
      <c r="F7" s="57"/>
      <c r="G7" s="57"/>
      <c r="H7" s="57"/>
      <c r="I7" s="57"/>
      <c r="J7" s="57"/>
      <c r="K7" s="57"/>
      <c r="L7" s="63"/>
    </row>
    <row r="8" ht="20.35" customHeight="1">
      <c r="A8" s="62"/>
      <c r="B8" s="62"/>
      <c r="C8" s="57"/>
      <c r="D8" s="62"/>
      <c r="E8" s="57"/>
      <c r="F8" s="57"/>
      <c r="G8" s="57"/>
      <c r="H8" s="57"/>
      <c r="I8" s="57"/>
      <c r="J8" s="57"/>
      <c r="K8" s="57"/>
      <c r="L8" s="63"/>
    </row>
    <row r="9" ht="20.35" customHeight="1">
      <c r="A9" s="62"/>
      <c r="B9" s="62"/>
      <c r="C9" s="57"/>
      <c r="D9" s="62"/>
      <c r="E9" s="57"/>
      <c r="F9" s="57"/>
      <c r="G9" s="57"/>
      <c r="H9" s="57"/>
      <c r="I9" s="57"/>
      <c r="J9" s="57"/>
      <c r="K9" s="57"/>
      <c r="L9" s="63"/>
    </row>
    <row r="10" ht="20.35" customHeight="1">
      <c r="A10" s="62"/>
      <c r="B10" s="62"/>
      <c r="C10" s="57"/>
      <c r="D10" s="62"/>
      <c r="E10" s="57"/>
      <c r="F10" s="57"/>
      <c r="G10" s="57"/>
      <c r="H10" s="57"/>
      <c r="I10" s="57"/>
      <c r="J10" s="57"/>
      <c r="K10" s="57"/>
      <c r="L10" s="63"/>
    </row>
    <row r="11" ht="20.35" customHeight="1">
      <c r="A11" s="62"/>
      <c r="B11" s="62"/>
      <c r="C11" s="57"/>
      <c r="D11" s="62"/>
      <c r="E11" s="57"/>
      <c r="F11" s="57"/>
      <c r="G11" s="57"/>
      <c r="H11" s="57"/>
      <c r="I11" s="57"/>
      <c r="J11" s="57"/>
      <c r="K11" s="57"/>
      <c r="L11" s="63"/>
    </row>
    <row r="12" ht="20.35" customHeight="1">
      <c r="A12" s="62"/>
      <c r="B12" s="62"/>
      <c r="C12" s="57"/>
      <c r="D12" s="62"/>
      <c r="E12" s="57"/>
      <c r="F12" s="57"/>
      <c r="G12" s="57"/>
      <c r="H12" s="57"/>
      <c r="I12" s="57"/>
      <c r="J12" s="57"/>
      <c r="K12" s="57"/>
      <c r="L12" s="63"/>
    </row>
    <row r="13" ht="20.35" customHeight="1">
      <c r="A13" s="62"/>
      <c r="B13" s="62"/>
      <c r="C13" s="57"/>
      <c r="D13" s="62"/>
      <c r="E13" s="57"/>
      <c r="F13" s="57"/>
      <c r="G13" s="57"/>
      <c r="H13" s="57"/>
      <c r="I13" s="57"/>
      <c r="J13" s="57"/>
      <c r="K13" s="57"/>
      <c r="L13" s="63"/>
    </row>
    <row r="14" ht="20.35" customHeight="1">
      <c r="A14" s="62"/>
      <c r="B14" s="62"/>
      <c r="C14" s="57"/>
      <c r="D14" s="62"/>
      <c r="E14" s="57"/>
      <c r="F14" s="57"/>
      <c r="G14" s="57"/>
      <c r="H14" s="57"/>
      <c r="I14" s="57"/>
      <c r="J14" s="57"/>
      <c r="K14" s="57"/>
      <c r="L14" s="63"/>
    </row>
    <row r="15" ht="20.35" customHeight="1">
      <c r="A15" s="62"/>
      <c r="B15" s="62"/>
      <c r="C15" s="57"/>
      <c r="D15" s="62"/>
      <c r="E15" s="57"/>
      <c r="F15" s="57"/>
      <c r="G15" s="57"/>
      <c r="H15" s="57"/>
      <c r="I15" s="57"/>
      <c r="J15" s="57"/>
      <c r="K15" s="57"/>
      <c r="L15" s="63"/>
    </row>
  </sheetData>
  <mergeCells count="1">
    <mergeCell ref="A1:E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xl/worksheets/sheet21.xml><?xml version="1.0" encoding="utf-8"?>
<worksheet xmlns:r="http://schemas.openxmlformats.org/officeDocument/2006/relationships" xmlns="http://schemas.openxmlformats.org/spreadsheetml/2006/main">
  <dimension ref="A1:T65"/>
  <sheetViews>
    <sheetView workbookViewId="0" showGridLines="0" defaultGridColor="1"/>
  </sheetViews>
  <sheetFormatPr defaultColWidth="11.5" defaultRowHeight="12.75" customHeight="1" outlineLevelRow="0" outlineLevelCol="0"/>
  <cols>
    <col min="1" max="1" width="11.5" style="130" customWidth="1"/>
    <col min="2" max="2" width="55" style="130" customWidth="1"/>
    <col min="3" max="3" width="14.5" style="130" customWidth="1"/>
    <col min="4" max="4" width="66.1719" style="130" customWidth="1"/>
    <col min="5" max="5" width="23" style="130" customWidth="1"/>
    <col min="6" max="6" width="23" style="130" customWidth="1"/>
    <col min="7" max="7" width="23" style="130" customWidth="1"/>
    <col min="8" max="8" width="23" style="130" customWidth="1"/>
    <col min="9" max="9" width="23" style="130" customWidth="1"/>
    <col min="10" max="10" width="23.5" style="130" customWidth="1"/>
    <col min="11" max="11" width="23.5" style="130" customWidth="1"/>
    <col min="12" max="12" width="21.5" style="130" customWidth="1"/>
    <col min="13" max="13" width="11.5" style="130" customWidth="1"/>
    <col min="14" max="14" width="27.3516" style="130" customWidth="1"/>
    <col min="15" max="15" width="11.5" style="130" customWidth="1"/>
    <col min="16" max="16" width="11.5" style="130" customWidth="1"/>
    <col min="17" max="17" width="56.3516" style="130" customWidth="1"/>
    <col min="18" max="18" width="11.5" style="130" customWidth="1"/>
    <col min="19" max="19" width="11.5" style="130" customWidth="1"/>
    <col min="20" max="20" width="35.5" style="130" customWidth="1"/>
    <col min="21" max="256" width="11.5" style="130" customWidth="1"/>
  </cols>
  <sheetData>
    <row r="1" ht="27.8" customHeight="1">
      <c r="A1" t="s" s="2">
        <v>299</v>
      </c>
      <c r="B1" s="3"/>
      <c r="C1" s="3"/>
      <c r="D1" s="3"/>
      <c r="E1" s="3"/>
      <c r="F1" s="2"/>
      <c r="G1" s="77"/>
      <c r="H1" s="78"/>
      <c r="I1" s="78"/>
      <c r="J1" s="78"/>
      <c r="K1" s="78"/>
      <c r="L1" s="9"/>
      <c r="M1" s="9"/>
      <c r="N1" s="9"/>
      <c r="O1" s="10"/>
      <c r="P1" s="9"/>
      <c r="Q1" s="9"/>
      <c r="R1" s="9"/>
      <c r="S1" s="10"/>
      <c r="T1" s="9"/>
    </row>
    <row r="2" ht="51.3" customHeight="1">
      <c r="A2" t="s" s="12">
        <v>107</v>
      </c>
      <c r="B2" t="s" s="12">
        <v>1</v>
      </c>
      <c r="C2" t="s" s="12">
        <v>108</v>
      </c>
      <c r="D2" t="s" s="12">
        <v>3</v>
      </c>
      <c r="E2" t="s" s="13">
        <v>4</v>
      </c>
      <c r="F2" t="s" s="13">
        <v>76</v>
      </c>
      <c r="G2" t="s" s="13">
        <v>64</v>
      </c>
      <c r="H2" t="s" s="13">
        <v>7</v>
      </c>
      <c r="I2" t="s" s="13">
        <v>8</v>
      </c>
      <c r="J2" t="s" s="13">
        <v>9</v>
      </c>
      <c r="K2" t="s" s="14">
        <v>10</v>
      </c>
      <c r="L2" t="s" s="15">
        <v>11</v>
      </c>
      <c r="M2" t="s" s="16">
        <v>12</v>
      </c>
      <c r="N2" t="s" s="16">
        <v>13</v>
      </c>
      <c r="O2" s="99"/>
      <c r="P2" t="s" s="18">
        <v>108</v>
      </c>
      <c r="Q2" t="s" s="19">
        <v>3</v>
      </c>
      <c r="R2" t="s" s="20">
        <v>15</v>
      </c>
      <c r="S2" s="21"/>
      <c r="T2" t="s" s="22">
        <v>16</v>
      </c>
    </row>
    <row r="3" ht="28.3" customHeight="1">
      <c r="A3" t="s" s="23">
        <f>IF(M3&lt;1,"NO","SI")</f>
        <v>17</v>
      </c>
      <c r="B3" t="s" s="23">
        <v>300</v>
      </c>
      <c r="C3" s="24">
        <v>1819</v>
      </c>
      <c r="D3" t="s" s="23">
        <v>34</v>
      </c>
      <c r="E3" s="25"/>
      <c r="F3" s="25">
        <v>100</v>
      </c>
      <c r="G3" s="24">
        <v>90</v>
      </c>
      <c r="H3" s="24">
        <v>80</v>
      </c>
      <c r="I3" s="24">
        <v>90</v>
      </c>
      <c r="J3" s="24"/>
      <c r="K3" s="26"/>
      <c r="L3" s="27">
        <f>SUM(E3:K3)</f>
        <v>360</v>
      </c>
      <c r="M3" s="28">
        <f>COUNTA(E3:K3)</f>
        <v>4</v>
      </c>
      <c r="N3" s="28">
        <f>IF(M3&gt;0,L3,0)</f>
        <v>360</v>
      </c>
      <c r="O3" s="29"/>
      <c r="P3" s="30">
        <v>1828</v>
      </c>
      <c r="Q3" t="s" s="31">
        <v>20</v>
      </c>
      <c r="R3" s="32">
        <f>SUMIF(C3:C50,"1828",N3:N50)</f>
        <v>0</v>
      </c>
      <c r="S3" s="33"/>
      <c r="T3" s="34">
        <f>SUMIF(C3:C50,"1824",L3:L50)</f>
        <v>0</v>
      </c>
    </row>
    <row r="4" ht="28.3" customHeight="1">
      <c r="A4" t="s" s="23">
        <f>IF(M4&lt;1,"NO","SI")</f>
        <v>17</v>
      </c>
      <c r="B4" t="s" s="23">
        <v>301</v>
      </c>
      <c r="C4" s="24">
        <v>1819</v>
      </c>
      <c r="D4" t="s" s="23">
        <v>34</v>
      </c>
      <c r="E4" s="25">
        <v>90</v>
      </c>
      <c r="F4" s="25">
        <v>90</v>
      </c>
      <c r="G4" s="24"/>
      <c r="H4" s="24">
        <v>90</v>
      </c>
      <c r="I4" s="24">
        <v>80</v>
      </c>
      <c r="J4" s="24"/>
      <c r="K4" s="26"/>
      <c r="L4" s="27">
        <f>SUM(E4:K4)</f>
        <v>350</v>
      </c>
      <c r="M4" s="28">
        <f>COUNTA(E4:K4)</f>
        <v>4</v>
      </c>
      <c r="N4" s="28">
        <f>IF(M4&gt;0,L4,0)</f>
        <v>350</v>
      </c>
      <c r="O4" s="29"/>
      <c r="P4" s="30">
        <v>1985</v>
      </c>
      <c r="Q4" t="s" s="31">
        <v>23</v>
      </c>
      <c r="R4" s="32">
        <f>SUMIF(C3:C50,"1985",N3:N50)</f>
        <v>0</v>
      </c>
      <c r="S4" s="33"/>
      <c r="T4" s="34">
        <f>SUMIF(C3:C50,"1985",L3:L50)</f>
        <v>0</v>
      </c>
    </row>
    <row r="5" ht="28.3" customHeight="1">
      <c r="A5" t="s" s="23">
        <f>IF(M5&lt;1,"NO","SI")</f>
        <v>17</v>
      </c>
      <c r="B5" t="s" s="23">
        <v>302</v>
      </c>
      <c r="C5" s="24">
        <v>2077</v>
      </c>
      <c r="D5" t="s" s="23">
        <v>22</v>
      </c>
      <c r="E5" s="25">
        <v>80</v>
      </c>
      <c r="F5" s="25">
        <v>80</v>
      </c>
      <c r="G5" s="24">
        <v>80</v>
      </c>
      <c r="H5" s="24"/>
      <c r="I5" s="24">
        <v>60</v>
      </c>
      <c r="J5" s="24"/>
      <c r="K5" s="26"/>
      <c r="L5" s="27">
        <f>SUM(E5:K5)</f>
        <v>300</v>
      </c>
      <c r="M5" s="28">
        <f>COUNTA(E5:K5)</f>
        <v>4</v>
      </c>
      <c r="N5" s="28">
        <f>IF(M5&gt;0,L5,0)</f>
        <v>300</v>
      </c>
      <c r="O5" s="29"/>
      <c r="P5" s="30">
        <v>1912</v>
      </c>
      <c r="Q5" t="s" s="31">
        <v>26</v>
      </c>
      <c r="R5" s="32">
        <f>SUMIF(C3:C50,"1912",N3:N50)</f>
        <v>0</v>
      </c>
      <c r="S5" s="33"/>
      <c r="T5" s="34">
        <f>SUMIF(C3:C50,"1912",L3:L50)</f>
        <v>0</v>
      </c>
    </row>
    <row r="6" ht="28.3" customHeight="1">
      <c r="A6" t="s" s="23">
        <f>IF(M6&lt;1,"NO","SI")</f>
        <v>17</v>
      </c>
      <c r="B6" t="s" s="23">
        <v>303</v>
      </c>
      <c r="C6" s="24">
        <v>89</v>
      </c>
      <c r="D6" t="s" s="23">
        <v>85</v>
      </c>
      <c r="E6" s="25"/>
      <c r="F6" s="25"/>
      <c r="G6" s="24">
        <v>100</v>
      </c>
      <c r="H6" s="24">
        <v>100</v>
      </c>
      <c r="I6" s="24"/>
      <c r="J6" s="24"/>
      <c r="K6" s="26"/>
      <c r="L6" s="27">
        <f>SUM(E6:K6)</f>
        <v>200</v>
      </c>
      <c r="M6" s="28">
        <f>COUNTA(E6:K6)</f>
        <v>2</v>
      </c>
      <c r="N6" s="28">
        <f>IF(M6&gt;0,L6,0)</f>
        <v>200</v>
      </c>
      <c r="O6" s="29"/>
      <c r="P6" s="30">
        <v>89</v>
      </c>
      <c r="Q6" t="s" s="31">
        <v>28</v>
      </c>
      <c r="R6" s="32">
        <f>SUMIF(C3:C50,"89",N3:N50)</f>
        <v>590</v>
      </c>
      <c r="S6" s="33"/>
      <c r="T6" s="34">
        <f>SUMIF(C3:C50,"89",L3:L50)</f>
        <v>590</v>
      </c>
    </row>
    <row r="7" ht="28.3" customHeight="1">
      <c r="A7" t="s" s="23">
        <f>IF(M7&lt;1,"NO","SI")</f>
        <v>17</v>
      </c>
      <c r="B7" t="s" s="23">
        <v>304</v>
      </c>
      <c r="C7" s="24">
        <v>1819</v>
      </c>
      <c r="D7" t="s" s="23">
        <v>34</v>
      </c>
      <c r="E7" s="25">
        <v>40</v>
      </c>
      <c r="F7" s="25">
        <v>50</v>
      </c>
      <c r="G7" s="24">
        <v>30</v>
      </c>
      <c r="H7" s="24">
        <v>40</v>
      </c>
      <c r="I7" s="24">
        <v>40</v>
      </c>
      <c r="J7" s="24"/>
      <c r="K7" s="26"/>
      <c r="L7" s="27">
        <f>SUM(E7:K7)</f>
        <v>200</v>
      </c>
      <c r="M7" s="28">
        <f>COUNTA(E7:K7)</f>
        <v>5</v>
      </c>
      <c r="N7" s="28">
        <f>IF(M7&gt;0,L7,0)</f>
        <v>200</v>
      </c>
      <c r="O7" s="29"/>
      <c r="P7" s="30">
        <v>1924</v>
      </c>
      <c r="Q7" t="s" s="31">
        <v>30</v>
      </c>
      <c r="R7" s="32">
        <f>SUMIF(C3:C50,"1924",N3:N50)</f>
        <v>0</v>
      </c>
      <c r="S7" s="33"/>
      <c r="T7" s="34">
        <f>SUMIF(C3:C50,"1924",L3:L50)</f>
        <v>0</v>
      </c>
    </row>
    <row r="8" ht="28.3" customHeight="1">
      <c r="A8" t="s" s="23">
        <f>IF(M8&lt;1,"NO","SI")</f>
        <v>17</v>
      </c>
      <c r="B8" t="s" s="23">
        <v>305</v>
      </c>
      <c r="C8" s="24">
        <v>89</v>
      </c>
      <c r="D8" t="s" s="23">
        <v>85</v>
      </c>
      <c r="E8" s="25">
        <v>50</v>
      </c>
      <c r="F8" s="25"/>
      <c r="G8" s="24">
        <v>40</v>
      </c>
      <c r="H8" s="24">
        <v>60</v>
      </c>
      <c r="I8" s="24">
        <v>50</v>
      </c>
      <c r="J8" s="24"/>
      <c r="K8" s="26"/>
      <c r="L8" s="27">
        <f>SUM(E8:K8)</f>
        <v>200</v>
      </c>
      <c r="M8" s="28">
        <f>COUNTA(E8:K8)</f>
        <v>4</v>
      </c>
      <c r="N8" s="28">
        <f>IF(M8&gt;0,L8,0)</f>
        <v>200</v>
      </c>
      <c r="O8" s="29"/>
      <c r="P8" s="30">
        <v>1098</v>
      </c>
      <c r="Q8" t="s" s="31">
        <v>32</v>
      </c>
      <c r="R8" s="32">
        <f>SUMIF(C3:C50,"1098",N3:N50)</f>
        <v>0</v>
      </c>
      <c r="S8" s="33"/>
      <c r="T8" s="34">
        <f>SUMIF(C3:C50,"1098",L3:L50)</f>
        <v>0</v>
      </c>
    </row>
    <row r="9" ht="28.3" customHeight="1">
      <c r="A9" t="s" s="23">
        <f>IF(M9&lt;1,"NO","SI")</f>
        <v>17</v>
      </c>
      <c r="B9" t="s" s="23">
        <v>306</v>
      </c>
      <c r="C9" s="24">
        <v>1533</v>
      </c>
      <c r="D9" t="s" s="23">
        <v>57</v>
      </c>
      <c r="E9" s="25">
        <v>100</v>
      </c>
      <c r="F9" s="25"/>
      <c r="G9" s="24"/>
      <c r="H9" s="24"/>
      <c r="I9" s="24">
        <v>100</v>
      </c>
      <c r="J9" s="24"/>
      <c r="K9" s="26"/>
      <c r="L9" s="27">
        <f>SUM(E9:K9)</f>
        <v>200</v>
      </c>
      <c r="M9" s="28">
        <f>COUNTA(E9:K9)</f>
        <v>2</v>
      </c>
      <c r="N9" s="28">
        <f>IF(M9&gt;0,L9,0)</f>
        <v>200</v>
      </c>
      <c r="O9" s="29"/>
      <c r="P9" s="30">
        <v>1819</v>
      </c>
      <c r="Q9" t="s" s="31">
        <v>34</v>
      </c>
      <c r="R9" s="32">
        <f>SUMIF(C3:C50,"1819",N3:N50)</f>
        <v>1173</v>
      </c>
      <c r="S9" s="33"/>
      <c r="T9" s="34">
        <f>SUMIF(C3:C50,"1819",L3:L50)</f>
        <v>1173</v>
      </c>
    </row>
    <row r="10" ht="28.3" customHeight="1">
      <c r="A10" t="s" s="23">
        <f>IF(M10&lt;1,"NO","SI")</f>
        <v>17</v>
      </c>
      <c r="B10" t="s" s="23">
        <v>307</v>
      </c>
      <c r="C10" s="24">
        <v>1819</v>
      </c>
      <c r="D10" t="s" s="23">
        <v>34</v>
      </c>
      <c r="E10" s="25">
        <v>60</v>
      </c>
      <c r="F10" s="25">
        <v>60</v>
      </c>
      <c r="G10" s="24">
        <v>50</v>
      </c>
      <c r="H10" s="24"/>
      <c r="I10" s="24"/>
      <c r="J10" s="24"/>
      <c r="K10" s="26"/>
      <c r="L10" s="27">
        <f>SUM(E10:K10)</f>
        <v>170</v>
      </c>
      <c r="M10" s="28">
        <f>COUNTA(E10:K10)</f>
        <v>3</v>
      </c>
      <c r="N10" s="28">
        <f>IF(M10&gt;0,L10,0)</f>
        <v>170</v>
      </c>
      <c r="O10" s="29"/>
      <c r="P10" s="30">
        <v>1540</v>
      </c>
      <c r="Q10" t="s" s="31">
        <v>37</v>
      </c>
      <c r="R10" s="32">
        <f>SUMIF(C3:C50,"1540",N3:N50)</f>
        <v>0</v>
      </c>
      <c r="S10" s="33"/>
      <c r="T10" s="34">
        <f>SUMIF(C3:C50,"1540",L3:L50)</f>
        <v>0</v>
      </c>
    </row>
    <row r="11" ht="28.3" customHeight="1">
      <c r="A11" t="s" s="23">
        <f>IF(M11&lt;1,"NO","SI")</f>
        <v>17</v>
      </c>
      <c r="B11" t="s" s="23">
        <v>308</v>
      </c>
      <c r="C11" s="24">
        <v>89</v>
      </c>
      <c r="D11" t="s" s="23">
        <v>85</v>
      </c>
      <c r="E11" s="25">
        <v>30</v>
      </c>
      <c r="F11" s="25"/>
      <c r="G11" s="24">
        <v>60</v>
      </c>
      <c r="H11" s="24">
        <v>50</v>
      </c>
      <c r="I11" s="24"/>
      <c r="J11" s="24"/>
      <c r="K11" s="26"/>
      <c r="L11" s="27">
        <f>SUM(E11:K11)</f>
        <v>140</v>
      </c>
      <c r="M11" s="28">
        <f>COUNTA(E11:K11)</f>
        <v>3</v>
      </c>
      <c r="N11" s="28">
        <f>IF(M11&gt;0,L11,0)</f>
        <v>140</v>
      </c>
      <c r="O11" s="29"/>
      <c r="P11" s="30">
        <v>1028</v>
      </c>
      <c r="Q11" t="s" s="31">
        <v>25</v>
      </c>
      <c r="R11" s="32">
        <f>SUMIF(C3:C50,"1028",N3:N50)</f>
        <v>0</v>
      </c>
      <c r="S11" s="33"/>
      <c r="T11" s="34">
        <f>SUMIF(C3:C50,"1028",L3:L50)</f>
        <v>0</v>
      </c>
    </row>
    <row r="12" ht="28.3" customHeight="1">
      <c r="A12" t="s" s="23">
        <f>IF(M12&lt;1,"NO","SI")</f>
        <v>17</v>
      </c>
      <c r="B12" t="s" s="23">
        <v>309</v>
      </c>
      <c r="C12" s="24">
        <v>2077</v>
      </c>
      <c r="D12" t="s" s="23">
        <v>22</v>
      </c>
      <c r="E12" s="25">
        <v>20</v>
      </c>
      <c r="F12" s="25">
        <v>40</v>
      </c>
      <c r="G12" s="24">
        <v>12</v>
      </c>
      <c r="H12" s="24"/>
      <c r="I12" s="24"/>
      <c r="J12" s="24"/>
      <c r="K12" s="26"/>
      <c r="L12" s="27">
        <f>SUM(E12:K12)</f>
        <v>72</v>
      </c>
      <c r="M12" s="28">
        <f>COUNTA(E12:K12)</f>
        <v>3</v>
      </c>
      <c r="N12" s="28">
        <f>IF(M12&gt;0,L12,0)</f>
        <v>72</v>
      </c>
      <c r="O12" s="29"/>
      <c r="P12" s="30">
        <v>1854</v>
      </c>
      <c r="Q12" t="s" s="31">
        <v>40</v>
      </c>
      <c r="R12" s="32">
        <f>SUMIF(C3:C50,"1854",N3:N50)</f>
        <v>17</v>
      </c>
      <c r="S12" s="33"/>
      <c r="T12" s="34">
        <f>SUMIF(C3:C50,"1854",L3:L50)</f>
        <v>17</v>
      </c>
    </row>
    <row r="13" ht="28.3" customHeight="1">
      <c r="A13" t="s" s="23">
        <f>IF(M13&lt;1,"NO","SI")</f>
        <v>17</v>
      </c>
      <c r="B13" t="s" s="23">
        <v>310</v>
      </c>
      <c r="C13" s="24">
        <v>1819</v>
      </c>
      <c r="D13" t="s" s="23">
        <v>34</v>
      </c>
      <c r="E13" s="25">
        <v>15</v>
      </c>
      <c r="F13" s="25">
        <v>30</v>
      </c>
      <c r="G13" s="24">
        <v>20</v>
      </c>
      <c r="H13" s="24"/>
      <c r="I13" s="24"/>
      <c r="J13" s="24"/>
      <c r="K13" s="26"/>
      <c r="L13" s="27">
        <f>SUM(E13:K13)</f>
        <v>65</v>
      </c>
      <c r="M13" s="28">
        <f>COUNTA(E13:K13)</f>
        <v>3</v>
      </c>
      <c r="N13" s="28">
        <f>IF(M13&gt;0,L13,0)</f>
        <v>65</v>
      </c>
      <c r="O13" s="29"/>
      <c r="P13" s="30">
        <v>1931</v>
      </c>
      <c r="Q13" t="s" s="31">
        <v>42</v>
      </c>
      <c r="R13" s="32">
        <f>SUMIF(C3:C50,"1931",N3:N50)</f>
        <v>0</v>
      </c>
      <c r="S13" s="33"/>
      <c r="T13" s="34">
        <f>SUMIF(C3:C50,"1931",L3:L50)</f>
        <v>0</v>
      </c>
    </row>
    <row r="14" ht="28.3" customHeight="1">
      <c r="A14" t="s" s="23">
        <f>IF(M14&lt;1,"NO","SI")</f>
        <v>17</v>
      </c>
      <c r="B14" t="s" s="23">
        <v>311</v>
      </c>
      <c r="C14" s="24">
        <v>89</v>
      </c>
      <c r="D14" t="s" s="23">
        <v>85</v>
      </c>
      <c r="E14" s="25"/>
      <c r="F14" s="25"/>
      <c r="G14" s="24"/>
      <c r="H14" s="24">
        <v>30</v>
      </c>
      <c r="I14" s="24"/>
      <c r="J14" s="24"/>
      <c r="K14" s="26"/>
      <c r="L14" s="27">
        <f>SUM(E14:K14)</f>
        <v>30</v>
      </c>
      <c r="M14" s="28">
        <f>COUNTA(E14:K14)</f>
        <v>1</v>
      </c>
      <c r="N14" s="28">
        <f>IF(M14&gt;0,L14,0)</f>
        <v>30</v>
      </c>
      <c r="O14" s="29"/>
      <c r="P14" s="30">
        <v>1375</v>
      </c>
      <c r="Q14" t="s" s="31">
        <v>44</v>
      </c>
      <c r="R14" s="32">
        <f>SUMIF(C3:C50,"1375",N3:N50)</f>
        <v>0</v>
      </c>
      <c r="S14" s="33"/>
      <c r="T14" s="34">
        <f>SUMIF(C3:C50,"1375",L3:L50)</f>
        <v>0</v>
      </c>
    </row>
    <row r="15" ht="28.3" customHeight="1">
      <c r="A15" t="s" s="23">
        <f>IF(M15&lt;1,"NO","SI")</f>
        <v>17</v>
      </c>
      <c r="B15" t="s" s="23">
        <v>312</v>
      </c>
      <c r="C15" s="24">
        <v>89</v>
      </c>
      <c r="D15" t="s" s="23">
        <v>85</v>
      </c>
      <c r="E15" s="25"/>
      <c r="F15" s="25"/>
      <c r="G15" s="24"/>
      <c r="H15" s="24">
        <v>20</v>
      </c>
      <c r="I15" s="24"/>
      <c r="J15" s="24"/>
      <c r="K15" s="26"/>
      <c r="L15" s="27">
        <f>SUM(E15:K15)</f>
        <v>20</v>
      </c>
      <c r="M15" s="28">
        <f>COUNTA(E15:K15)</f>
        <v>1</v>
      </c>
      <c r="N15" s="28">
        <f>IF(M15&gt;0,L15,0)</f>
        <v>20</v>
      </c>
      <c r="O15" s="29"/>
      <c r="P15" s="30">
        <v>1820</v>
      </c>
      <c r="Q15" t="s" s="31">
        <v>46</v>
      </c>
      <c r="R15" s="32">
        <f>SUMIF(C3:C50,"1820",N3:N50)</f>
        <v>0</v>
      </c>
      <c r="S15" s="33"/>
      <c r="T15" s="34">
        <f>SUMIF(C3:C50,"1820",L3:L50)</f>
        <v>0</v>
      </c>
    </row>
    <row r="16" ht="28.3" customHeight="1">
      <c r="A16" t="s" s="23">
        <f>IF(M16&lt;1,"NO","SI")</f>
        <v>17</v>
      </c>
      <c r="B16" t="s" s="23">
        <v>313</v>
      </c>
      <c r="C16" s="24">
        <v>1854</v>
      </c>
      <c r="D16" t="s" s="23">
        <v>40</v>
      </c>
      <c r="E16" s="25">
        <v>8</v>
      </c>
      <c r="F16" s="25"/>
      <c r="G16" s="24">
        <v>9</v>
      </c>
      <c r="H16" s="24"/>
      <c r="I16" s="24"/>
      <c r="J16" s="24"/>
      <c r="K16" s="26"/>
      <c r="L16" s="27">
        <f>SUM(E16:K16)</f>
        <v>17</v>
      </c>
      <c r="M16" s="28">
        <f>COUNTA(E16:K16)</f>
        <v>2</v>
      </c>
      <c r="N16" s="28">
        <f>IF(M16&gt;0,L16,0)</f>
        <v>17</v>
      </c>
      <c r="O16" s="29"/>
      <c r="P16" s="30">
        <v>1463</v>
      </c>
      <c r="Q16" t="s" s="31">
        <v>49</v>
      </c>
      <c r="R16" s="32">
        <f>SUMIF(C3:C50,"1463",N3:N50)</f>
        <v>0</v>
      </c>
      <c r="S16" s="33"/>
      <c r="T16" s="34">
        <f>SUMIF(C3:C50,"1463",L3:L50)</f>
        <v>0</v>
      </c>
    </row>
    <row r="17" ht="28.3" customHeight="1">
      <c r="A17" t="s" s="23">
        <f>IF(M17&lt;1,"NO","SI")</f>
        <v>17</v>
      </c>
      <c r="B17" t="s" s="23">
        <v>314</v>
      </c>
      <c r="C17" s="24">
        <v>2030</v>
      </c>
      <c r="D17" t="s" s="23">
        <v>60</v>
      </c>
      <c r="E17" s="25"/>
      <c r="F17" s="25"/>
      <c r="G17" s="24">
        <v>15</v>
      </c>
      <c r="H17" s="24"/>
      <c r="I17" s="24"/>
      <c r="J17" s="24"/>
      <c r="K17" s="26"/>
      <c r="L17" s="27">
        <f>SUM(E17:K17)</f>
        <v>15</v>
      </c>
      <c r="M17" s="28">
        <f>COUNTA(E17:K17)</f>
        <v>1</v>
      </c>
      <c r="N17" s="28">
        <f>IF(M17&gt;0,L17,0)</f>
        <v>15</v>
      </c>
      <c r="O17" s="29"/>
      <c r="P17" s="30">
        <v>1990</v>
      </c>
      <c r="Q17" t="s" s="31">
        <v>51</v>
      </c>
      <c r="R17" s="32">
        <f>SUMIF(C3:C50,"1990",N3:N50)</f>
        <v>0</v>
      </c>
      <c r="S17" s="33"/>
      <c r="T17" s="34">
        <f>SUMIF(C3:C50,"1990",L3:L50)</f>
        <v>0</v>
      </c>
    </row>
    <row r="18" ht="28.3" customHeight="1">
      <c r="A18" t="s" s="23">
        <f>IF(M18&lt;1,"NO","SI")</f>
        <v>17</v>
      </c>
      <c r="B18" t="s" s="23">
        <v>315</v>
      </c>
      <c r="C18" s="24">
        <v>1819</v>
      </c>
      <c r="D18" t="s" s="23">
        <v>34</v>
      </c>
      <c r="E18" s="25">
        <v>12</v>
      </c>
      <c r="F18" s="25"/>
      <c r="G18" s="24"/>
      <c r="H18" s="24"/>
      <c r="I18" s="24"/>
      <c r="J18" s="24"/>
      <c r="K18" s="26"/>
      <c r="L18" s="27">
        <f>SUM(E18:K18)</f>
        <v>12</v>
      </c>
      <c r="M18" s="28">
        <f>COUNTA(E18:K18)</f>
        <v>1</v>
      </c>
      <c r="N18" s="28">
        <f>IF(M18&gt;0,L18,0)</f>
        <v>12</v>
      </c>
      <c r="O18" s="29"/>
      <c r="P18" s="30">
        <v>1214</v>
      </c>
      <c r="Q18" t="s" s="31">
        <v>53</v>
      </c>
      <c r="R18" s="32">
        <f>SUMIF(C3:C50,"1214",N3:N50)</f>
        <v>0</v>
      </c>
      <c r="S18" s="33"/>
      <c r="T18" s="34">
        <f>SUMIF(C3:C50,"1214",L3:L50)</f>
        <v>0</v>
      </c>
    </row>
    <row r="19" ht="28.3" customHeight="1">
      <c r="A19" t="s" s="23">
        <f>IF(M19&lt;1,"NO","SI")</f>
        <v>17</v>
      </c>
      <c r="B19" t="s" s="23">
        <v>316</v>
      </c>
      <c r="C19" s="24">
        <v>1819</v>
      </c>
      <c r="D19" t="s" s="23">
        <v>34</v>
      </c>
      <c r="E19" s="25">
        <v>9</v>
      </c>
      <c r="F19" s="25"/>
      <c r="G19" s="24"/>
      <c r="H19" s="24"/>
      <c r="I19" s="24"/>
      <c r="J19" s="24"/>
      <c r="K19" s="26"/>
      <c r="L19" s="27">
        <f>SUM(E19:K19)</f>
        <v>9</v>
      </c>
      <c r="M19" s="28">
        <f>COUNTA(E19:K19)</f>
        <v>1</v>
      </c>
      <c r="N19" s="28">
        <f>IF(M19&gt;0,L19,0)</f>
        <v>9</v>
      </c>
      <c r="O19" s="29"/>
      <c r="P19" s="30">
        <v>1883</v>
      </c>
      <c r="Q19" t="s" s="31">
        <v>54</v>
      </c>
      <c r="R19" s="32">
        <f>SUMIF(C3:C50,"1883",N3:N50)</f>
        <v>0</v>
      </c>
      <c r="S19" s="33"/>
      <c r="T19" s="34">
        <f>SUMIF(C3:C50,"1883",L3:L50)</f>
        <v>0</v>
      </c>
    </row>
    <row r="20" ht="28.3" customHeight="1">
      <c r="A20" t="s" s="23">
        <f>IF(M20&lt;1,"NO","SI")</f>
        <v>17</v>
      </c>
      <c r="B20" t="s" s="23">
        <v>317</v>
      </c>
      <c r="C20" s="24">
        <v>1819</v>
      </c>
      <c r="D20" t="s" s="23">
        <v>34</v>
      </c>
      <c r="E20" s="25">
        <v>7</v>
      </c>
      <c r="F20" s="25"/>
      <c r="G20" s="24"/>
      <c r="H20" s="24"/>
      <c r="I20" s="24"/>
      <c r="J20" s="24"/>
      <c r="K20" s="26"/>
      <c r="L20" s="27">
        <f>SUM(E20:K20)</f>
        <v>7</v>
      </c>
      <c r="M20" s="28">
        <f>COUNTA(E20:K20)</f>
        <v>1</v>
      </c>
      <c r="N20" s="28">
        <f>IF(M20&gt;0,L20,0)</f>
        <v>7</v>
      </c>
      <c r="O20" s="29"/>
      <c r="P20" s="30">
        <v>1406</v>
      </c>
      <c r="Q20" t="s" s="31">
        <v>55</v>
      </c>
      <c r="R20" s="32">
        <f>SUMIF(C3:C50,"1406",N3:N50)</f>
        <v>0</v>
      </c>
      <c r="S20" s="33"/>
      <c r="T20" s="34">
        <f>SUMIF(C3:C50,"1406",L3:L50)</f>
        <v>0</v>
      </c>
    </row>
    <row r="21" ht="28.3" customHeight="1">
      <c r="A21" t="s" s="23">
        <f>IF(M21&lt;1,"NO","SI")</f>
        <v>52</v>
      </c>
      <c r="B21" s="24"/>
      <c r="C21" s="24"/>
      <c r="D21" s="24"/>
      <c r="E21" s="25"/>
      <c r="F21" s="25"/>
      <c r="G21" s="24"/>
      <c r="H21" s="24"/>
      <c r="I21" s="24"/>
      <c r="J21" s="24"/>
      <c r="K21" s="26"/>
      <c r="L21" s="27">
        <f>SUM(E21:K21)</f>
        <v>0</v>
      </c>
      <c r="M21" s="28">
        <f>COUNTA(E21:K21)</f>
        <v>0</v>
      </c>
      <c r="N21" s="28">
        <f>IF(M21&gt;0,L21,0)</f>
        <v>0</v>
      </c>
      <c r="O21" s="29"/>
      <c r="P21" s="30">
        <v>69</v>
      </c>
      <c r="Q21" t="s" s="31">
        <v>56</v>
      </c>
      <c r="R21" s="32">
        <f>SUMIF(C3:C50,"69",N3:N50)</f>
        <v>0</v>
      </c>
      <c r="S21" s="33"/>
      <c r="T21" s="34">
        <f>SUMIF(C3:C50,"69",L3:L50)</f>
        <v>0</v>
      </c>
    </row>
    <row r="22" ht="28.3" customHeight="1">
      <c r="A22" t="s" s="23">
        <f>IF(M22&lt;1,"NO","SI")</f>
        <v>52</v>
      </c>
      <c r="B22" s="24"/>
      <c r="C22" s="24"/>
      <c r="D22" s="24"/>
      <c r="E22" s="25"/>
      <c r="F22" s="25"/>
      <c r="G22" s="24"/>
      <c r="H22" s="24"/>
      <c r="I22" s="24"/>
      <c r="J22" s="24"/>
      <c r="K22" s="26"/>
      <c r="L22" s="27">
        <f>SUM(E22:K22)</f>
        <v>0</v>
      </c>
      <c r="M22" s="28">
        <f>COUNTA(E22:K22)</f>
        <v>0</v>
      </c>
      <c r="N22" s="28">
        <f>IF(M22&gt;0,L22,0)</f>
        <v>0</v>
      </c>
      <c r="O22" s="29"/>
      <c r="P22" s="30">
        <v>1533</v>
      </c>
      <c r="Q22" t="s" s="31">
        <v>57</v>
      </c>
      <c r="R22" s="32">
        <f>SUMIF(C3:C50,"1533",N3:N50)</f>
        <v>200</v>
      </c>
      <c r="S22" s="33"/>
      <c r="T22" s="34">
        <f>SUMIF(C3:C50,"1533",L3:L50)</f>
        <v>200</v>
      </c>
    </row>
    <row r="23" ht="28.3" customHeight="1">
      <c r="A23" t="s" s="23">
        <f>IF(M23&lt;1,"NO","SI")</f>
        <v>52</v>
      </c>
      <c r="B23" s="24"/>
      <c r="C23" s="24"/>
      <c r="D23" s="24"/>
      <c r="E23" s="25"/>
      <c r="F23" s="25"/>
      <c r="G23" s="24"/>
      <c r="H23" s="24"/>
      <c r="I23" s="24"/>
      <c r="J23" s="24"/>
      <c r="K23" s="26"/>
      <c r="L23" s="27">
        <f>SUM(E23:K23)</f>
        <v>0</v>
      </c>
      <c r="M23" s="28">
        <f>COUNTA(E23:K23)</f>
        <v>0</v>
      </c>
      <c r="N23" s="28">
        <f>IF(M23&gt;0,L23,0)</f>
        <v>0</v>
      </c>
      <c r="O23" s="29"/>
      <c r="P23" s="30">
        <v>77</v>
      </c>
      <c r="Q23" t="s" s="31">
        <v>58</v>
      </c>
      <c r="R23" s="32">
        <f>SUMIF(C3:C50,"77",N3:N50)</f>
        <v>0</v>
      </c>
      <c r="S23" s="33"/>
      <c r="T23" s="34">
        <f>SUMIF(C3:C50,"77",L3:L50)</f>
        <v>0</v>
      </c>
    </row>
    <row r="24" ht="28.3" customHeight="1">
      <c r="A24" t="s" s="23">
        <f>IF(M24&lt;1,"NO","SI")</f>
        <v>52</v>
      </c>
      <c r="B24" s="24"/>
      <c r="C24" s="24"/>
      <c r="D24" s="24"/>
      <c r="E24" s="25"/>
      <c r="F24" s="25"/>
      <c r="G24" s="24"/>
      <c r="H24" s="24"/>
      <c r="I24" s="24"/>
      <c r="J24" s="24"/>
      <c r="K24" s="26"/>
      <c r="L24" s="27">
        <f>SUM(E24:K24)</f>
        <v>0</v>
      </c>
      <c r="M24" s="28">
        <f>COUNTA(E24:K24)</f>
        <v>0</v>
      </c>
      <c r="N24" s="28">
        <f>IF(M24&gt;0,L24,0)</f>
        <v>0</v>
      </c>
      <c r="O24" s="29"/>
      <c r="P24" s="30">
        <v>1554</v>
      </c>
      <c r="Q24" t="s" s="31">
        <v>59</v>
      </c>
      <c r="R24" s="32">
        <f>SUMIF(C3:C50,"1554",N3:N50)</f>
        <v>0</v>
      </c>
      <c r="S24" s="33"/>
      <c r="T24" s="34">
        <f>SUMIF(C3:C50,"1554",L3:L50)</f>
        <v>0</v>
      </c>
    </row>
    <row r="25" ht="28.3" customHeight="1">
      <c r="A25" t="s" s="23">
        <f>IF(M25&lt;1,"NO","SI")</f>
        <v>52</v>
      </c>
      <c r="B25" s="24"/>
      <c r="C25" s="24"/>
      <c r="D25" s="24"/>
      <c r="E25" s="25"/>
      <c r="F25" s="25"/>
      <c r="G25" s="24"/>
      <c r="H25" s="24"/>
      <c r="I25" s="24"/>
      <c r="J25" s="24"/>
      <c r="K25" s="26"/>
      <c r="L25" s="27">
        <f>SUM(E25:K25)</f>
        <v>0</v>
      </c>
      <c r="M25" s="28">
        <f>COUNTA(E25:K25)</f>
        <v>0</v>
      </c>
      <c r="N25" s="28">
        <f>IF(M25&gt;0,L25,0)</f>
        <v>0</v>
      </c>
      <c r="O25" s="29"/>
      <c r="P25" s="39">
        <v>2062</v>
      </c>
      <c r="Q25" t="s" s="31">
        <v>19</v>
      </c>
      <c r="R25" s="32">
        <f>SUMIF(C3:C51,"2062",N3:N51)</f>
        <v>0</v>
      </c>
      <c r="S25" s="33"/>
      <c r="T25" s="34">
        <f>SUMIF(C3:C51,"2062",L3:L51)</f>
        <v>0</v>
      </c>
    </row>
    <row r="26" ht="28.3" customHeight="1">
      <c r="A26" t="s" s="23">
        <f>IF(M26&lt;1,"NO","SI")</f>
        <v>52</v>
      </c>
      <c r="B26" s="24"/>
      <c r="C26" s="24"/>
      <c r="D26" s="24"/>
      <c r="E26" s="25"/>
      <c r="F26" s="25"/>
      <c r="G26" s="24"/>
      <c r="H26" s="24"/>
      <c r="I26" s="24"/>
      <c r="J26" s="24"/>
      <c r="K26" s="26"/>
      <c r="L26" s="27">
        <f>SUM(E26:K26)</f>
        <v>0</v>
      </c>
      <c r="M26" s="28">
        <f>COUNTA(E26:K26)</f>
        <v>0</v>
      </c>
      <c r="N26" s="28">
        <f>IF(M26&gt;0,L26,0)</f>
        <v>0</v>
      </c>
      <c r="O26" s="29"/>
      <c r="P26" s="39">
        <v>2077</v>
      </c>
      <c r="Q26" t="s" s="31">
        <v>22</v>
      </c>
      <c r="R26" s="32">
        <f>SUMIF(C3:C52,"2077",N3:N52)</f>
        <v>372</v>
      </c>
      <c r="S26" s="33"/>
      <c r="T26" s="34">
        <f>SUMIF(C3:C52,"2077",L3:L52)</f>
        <v>372</v>
      </c>
    </row>
    <row r="27" ht="28.3" customHeight="1">
      <c r="A27" t="s" s="23">
        <f>IF(M27&lt;1,"NO","SI")</f>
        <v>52</v>
      </c>
      <c r="B27" s="24"/>
      <c r="C27" s="24"/>
      <c r="D27" s="24"/>
      <c r="E27" s="25"/>
      <c r="F27" s="25"/>
      <c r="G27" s="24"/>
      <c r="H27" s="24"/>
      <c r="I27" s="24"/>
      <c r="J27" s="24"/>
      <c r="K27" s="26"/>
      <c r="L27" s="27">
        <f>SUM(E27:K27)</f>
        <v>0</v>
      </c>
      <c r="M27" s="28">
        <f>COUNTA(E27:K27)</f>
        <v>0</v>
      </c>
      <c r="N27" s="28">
        <f>IF(M27&gt;0,L27,0)</f>
        <v>0</v>
      </c>
      <c r="O27" s="29"/>
      <c r="P27" s="39">
        <v>2030</v>
      </c>
      <c r="Q27" t="s" s="31">
        <v>60</v>
      </c>
      <c r="R27" s="32">
        <f>SUMIF(C3:C44,"2030",N3:N44)</f>
        <v>15</v>
      </c>
      <c r="S27" s="33"/>
      <c r="T27" s="34">
        <f>SUMIF(C3:C44,"2030",L3:L44)</f>
        <v>15</v>
      </c>
    </row>
    <row r="28" ht="28.3" customHeight="1">
      <c r="A28" t="s" s="23">
        <f>IF(M28&lt;1,"NO","SI")</f>
        <v>52</v>
      </c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131">
        <f>SUM(E28:K28)</f>
        <v>0</v>
      </c>
      <c r="M28" s="28">
        <f>COUNTA(E28:K28)</f>
        <v>0</v>
      </c>
      <c r="N28" s="28">
        <f>IF(M28&gt;0,L28,0)</f>
        <v>0</v>
      </c>
      <c r="O28" s="29"/>
      <c r="P28" s="39">
        <v>87</v>
      </c>
      <c r="Q28" t="s" s="31">
        <v>61</v>
      </c>
      <c r="R28" s="32">
        <f>SUMIF(C3:C44,"87",N3:N44)</f>
        <v>0</v>
      </c>
      <c r="S28" s="33"/>
      <c r="T28" s="34">
        <f>SUMIF(C3:C44,"87",L3:L44)</f>
        <v>0</v>
      </c>
    </row>
    <row r="29" ht="28.3" customHeight="1">
      <c r="A29" t="s" s="23">
        <f>IF(M29&lt;1,"NO","SI")</f>
        <v>52</v>
      </c>
      <c r="B29" s="24"/>
      <c r="C29" s="24"/>
      <c r="D29" s="24"/>
      <c r="E29" s="25"/>
      <c r="F29" s="25"/>
      <c r="G29" s="24"/>
      <c r="H29" s="24"/>
      <c r="I29" s="24"/>
      <c r="J29" s="24"/>
      <c r="K29" s="26"/>
      <c r="L29" s="27">
        <f>SUM(E29:K29)</f>
        <v>0</v>
      </c>
      <c r="M29" s="28">
        <f>COUNTA(E29:K29)</f>
        <v>0</v>
      </c>
      <c r="N29" s="28">
        <f>IF(M29&gt;0,L29,0)</f>
        <v>0</v>
      </c>
      <c r="O29" s="29"/>
      <c r="P29" s="39">
        <v>2113</v>
      </c>
      <c r="Q29" t="s" s="31">
        <v>62</v>
      </c>
      <c r="R29" s="32">
        <f>SUMIF(C4:C51,"2113",N4:N51)</f>
        <v>0</v>
      </c>
      <c r="S29" s="33"/>
      <c r="T29" s="34">
        <f>SUMIF(C4:C51,"2113",L4:L51)</f>
        <v>0</v>
      </c>
    </row>
    <row r="30" ht="28.3" customHeight="1">
      <c r="A30" t="s" s="23">
        <f>IF(M30&lt;1,"NO","SI")</f>
        <v>52</v>
      </c>
      <c r="B30" s="24"/>
      <c r="C30" s="24"/>
      <c r="D30" s="24"/>
      <c r="E30" s="25"/>
      <c r="F30" s="25"/>
      <c r="G30" s="24"/>
      <c r="H30" s="24"/>
      <c r="I30" s="24"/>
      <c r="J30" s="24"/>
      <c r="K30" s="26"/>
      <c r="L30" s="27">
        <f>SUM(E30:K30)</f>
        <v>0</v>
      </c>
      <c r="M30" s="28">
        <f>COUNTA(E30:K30)</f>
        <v>0</v>
      </c>
      <c r="N30" s="28">
        <f>IF(M30&gt;0,L30,0)</f>
        <v>0</v>
      </c>
      <c r="O30" s="29"/>
      <c r="P30" s="39"/>
      <c r="Q30" s="40"/>
      <c r="R30" s="41"/>
      <c r="S30" s="33"/>
      <c r="T30" s="42"/>
    </row>
    <row r="31" ht="28.3" customHeight="1">
      <c r="A31" t="s" s="23">
        <f>IF(M31&lt;1,"NO","SI")</f>
        <v>52</v>
      </c>
      <c r="B31" s="24"/>
      <c r="C31" s="24"/>
      <c r="D31" s="24"/>
      <c r="E31" s="25"/>
      <c r="F31" s="25"/>
      <c r="G31" s="24"/>
      <c r="H31" s="24"/>
      <c r="I31" s="24"/>
      <c r="J31" s="24"/>
      <c r="K31" s="26"/>
      <c r="L31" s="27">
        <f>SUM(E31:K31)</f>
        <v>0</v>
      </c>
      <c r="M31" s="28">
        <f>COUNTA(E31:K31)</f>
        <v>0</v>
      </c>
      <c r="N31" s="28">
        <f>IF(M31&gt;0,L31,0)</f>
        <v>0</v>
      </c>
      <c r="O31" s="29"/>
      <c r="P31" s="39"/>
      <c r="Q31" s="40"/>
      <c r="R31" s="41"/>
      <c r="S31" s="33"/>
      <c r="T31" s="42"/>
    </row>
    <row r="32" ht="28.3" customHeight="1">
      <c r="A32" t="s" s="23">
        <f>IF(M32&lt;1,"NO","SI")</f>
        <v>52</v>
      </c>
      <c r="B32" s="24"/>
      <c r="C32" s="24"/>
      <c r="D32" s="24"/>
      <c r="E32" s="25"/>
      <c r="F32" s="25"/>
      <c r="G32" s="24"/>
      <c r="H32" s="24"/>
      <c r="I32" s="24"/>
      <c r="J32" s="24"/>
      <c r="K32" s="26"/>
      <c r="L32" s="27">
        <f>SUM(E32:K32)</f>
        <v>0</v>
      </c>
      <c r="M32" s="28">
        <f>COUNTA(E32:K32)</f>
        <v>0</v>
      </c>
      <c r="N32" s="28">
        <f>IF(M32&gt;0,L32,0)</f>
        <v>0</v>
      </c>
      <c r="O32" s="29"/>
      <c r="P32" s="39"/>
      <c r="Q32" s="40"/>
      <c r="R32" s="41"/>
      <c r="S32" s="33"/>
      <c r="T32" s="42"/>
    </row>
    <row r="33" ht="28.3" customHeight="1">
      <c r="A33" t="s" s="23">
        <f>IF(M33&lt;1,"NO","SI")</f>
        <v>52</v>
      </c>
      <c r="B33" s="24"/>
      <c r="C33" s="24"/>
      <c r="D33" s="24"/>
      <c r="E33" s="25"/>
      <c r="F33" s="25"/>
      <c r="G33" s="24"/>
      <c r="H33" s="24"/>
      <c r="I33" s="24"/>
      <c r="J33" s="24"/>
      <c r="K33" s="26"/>
      <c r="L33" s="27">
        <f>SUM(E33:K33)</f>
        <v>0</v>
      </c>
      <c r="M33" s="28">
        <f>COUNTA(E33:K33)</f>
        <v>0</v>
      </c>
      <c r="N33" s="28">
        <f>IF(M33&gt;0,L33,0)</f>
        <v>0</v>
      </c>
      <c r="O33" s="29"/>
      <c r="P33" s="39"/>
      <c r="Q33" s="40"/>
      <c r="R33" s="41"/>
      <c r="S33" s="33"/>
      <c r="T33" s="42"/>
    </row>
    <row r="34" ht="28.3" customHeight="1">
      <c r="A34" t="s" s="23">
        <f>IF(M34&lt;1,"NO","SI")</f>
        <v>52</v>
      </c>
      <c r="B34" s="24"/>
      <c r="C34" s="24"/>
      <c r="D34" s="24"/>
      <c r="E34" s="25"/>
      <c r="F34" s="25"/>
      <c r="G34" s="24"/>
      <c r="H34" s="24"/>
      <c r="I34" s="24"/>
      <c r="J34" s="24"/>
      <c r="K34" s="26"/>
      <c r="L34" s="27">
        <f>SUM(E34:K34)</f>
        <v>0</v>
      </c>
      <c r="M34" s="28">
        <f>COUNTA(E34:K34)</f>
        <v>0</v>
      </c>
      <c r="N34" s="28">
        <f>IF(M34&gt;0,L34,0)</f>
        <v>0</v>
      </c>
      <c r="O34" s="29"/>
      <c r="P34" s="39"/>
      <c r="Q34" s="40"/>
      <c r="R34" s="41"/>
      <c r="S34" s="33"/>
      <c r="T34" s="42"/>
    </row>
    <row r="35" ht="28.3" customHeight="1">
      <c r="A35" t="s" s="23">
        <f>IF(M35&lt;1,"NO","SI")</f>
        <v>52</v>
      </c>
      <c r="B35" s="24"/>
      <c r="C35" s="24"/>
      <c r="D35" s="24"/>
      <c r="E35" s="25"/>
      <c r="F35" s="25"/>
      <c r="G35" s="24"/>
      <c r="H35" s="24"/>
      <c r="I35" s="24"/>
      <c r="J35" s="24"/>
      <c r="K35" s="26"/>
      <c r="L35" s="27">
        <f>SUM(E35:K35)</f>
        <v>0</v>
      </c>
      <c r="M35" s="28">
        <f>COUNTA(E35:K35)</f>
        <v>0</v>
      </c>
      <c r="N35" s="28">
        <f>IF(M35&gt;0,L35,0)</f>
        <v>0</v>
      </c>
      <c r="O35" s="29"/>
      <c r="P35" s="39"/>
      <c r="Q35" s="40"/>
      <c r="R35" s="41"/>
      <c r="S35" s="33"/>
      <c r="T35" s="42"/>
    </row>
    <row r="36" ht="28.3" customHeight="1">
      <c r="A36" t="s" s="23">
        <f>IF(M36&lt;1,"NO","SI")</f>
        <v>52</v>
      </c>
      <c r="B36" s="24"/>
      <c r="C36" s="24"/>
      <c r="D36" s="24"/>
      <c r="E36" s="25"/>
      <c r="F36" s="25"/>
      <c r="G36" s="24"/>
      <c r="H36" s="24"/>
      <c r="I36" s="24"/>
      <c r="J36" s="24"/>
      <c r="K36" s="26"/>
      <c r="L36" s="27">
        <f>SUM(E36:K36)</f>
        <v>0</v>
      </c>
      <c r="M36" s="28">
        <f>COUNTA(E36:K36)</f>
        <v>0</v>
      </c>
      <c r="N36" s="28">
        <f>IF(M36&gt;0,L36,0)</f>
        <v>0</v>
      </c>
      <c r="O36" s="29"/>
      <c r="P36" s="39"/>
      <c r="Q36" s="40"/>
      <c r="R36" s="41"/>
      <c r="S36" s="33"/>
      <c r="T36" s="42"/>
    </row>
    <row r="37" ht="28.3" customHeight="1">
      <c r="A37" t="s" s="23">
        <f>IF(M37&lt;1,"NO","SI")</f>
        <v>52</v>
      </c>
      <c r="B37" s="24"/>
      <c r="C37" s="24"/>
      <c r="D37" s="24"/>
      <c r="E37" s="25"/>
      <c r="F37" s="25"/>
      <c r="G37" s="24"/>
      <c r="H37" s="24"/>
      <c r="I37" s="24"/>
      <c r="J37" s="24"/>
      <c r="K37" s="26"/>
      <c r="L37" s="27">
        <f>SUM(E37:K37)</f>
        <v>0</v>
      </c>
      <c r="M37" s="28">
        <f>COUNTA(E37:K37)</f>
        <v>0</v>
      </c>
      <c r="N37" s="28">
        <f>IF(M37&gt;0,L37,0)</f>
        <v>0</v>
      </c>
      <c r="O37" s="29"/>
      <c r="P37" s="39"/>
      <c r="Q37" s="40"/>
      <c r="R37" s="41"/>
      <c r="S37" s="33"/>
      <c r="T37" s="42"/>
    </row>
    <row r="38" ht="28.3" customHeight="1">
      <c r="A38" t="s" s="23">
        <f>IF(M38&lt;1,"NO","SI")</f>
        <v>52</v>
      </c>
      <c r="B38" s="24"/>
      <c r="C38" s="24"/>
      <c r="D38" s="24"/>
      <c r="E38" s="25"/>
      <c r="F38" s="25"/>
      <c r="G38" s="24"/>
      <c r="H38" s="24"/>
      <c r="I38" s="24"/>
      <c r="J38" s="24"/>
      <c r="K38" s="26"/>
      <c r="L38" s="27">
        <f>SUM(E38:K38)</f>
        <v>0</v>
      </c>
      <c r="M38" s="28">
        <f>COUNTA(E38:K38)</f>
        <v>0</v>
      </c>
      <c r="N38" s="28">
        <f>IF(M38&gt;0,L38,0)</f>
        <v>0</v>
      </c>
      <c r="O38" s="29"/>
      <c r="P38" s="39"/>
      <c r="Q38" s="40"/>
      <c r="R38" s="41"/>
      <c r="S38" s="33"/>
      <c r="T38" s="42"/>
    </row>
    <row r="39" ht="28.3" customHeight="1">
      <c r="A39" t="s" s="23">
        <f>IF(M39&lt;1,"NO","SI")</f>
        <v>52</v>
      </c>
      <c r="B39" s="24"/>
      <c r="C39" s="24"/>
      <c r="D39" s="24"/>
      <c r="E39" s="25"/>
      <c r="F39" s="25"/>
      <c r="G39" s="24"/>
      <c r="H39" s="24"/>
      <c r="I39" s="24"/>
      <c r="J39" s="24"/>
      <c r="K39" s="26"/>
      <c r="L39" s="27">
        <f>SUM(E39:K39)</f>
        <v>0</v>
      </c>
      <c r="M39" s="28">
        <f>COUNTA(E39:K39)</f>
        <v>0</v>
      </c>
      <c r="N39" s="28">
        <f>IF(M39&gt;0,L39,0)</f>
        <v>0</v>
      </c>
      <c r="O39" s="29"/>
      <c r="P39" s="39"/>
      <c r="Q39" s="40"/>
      <c r="R39" s="41"/>
      <c r="S39" s="33"/>
      <c r="T39" s="42"/>
    </row>
    <row r="40" ht="28.3" customHeight="1">
      <c r="A40" t="s" s="23">
        <f>IF(M40&lt;1,"NO","SI")</f>
        <v>52</v>
      </c>
      <c r="B40" s="24"/>
      <c r="C40" s="24"/>
      <c r="D40" s="24"/>
      <c r="E40" s="25"/>
      <c r="F40" s="25"/>
      <c r="G40" s="24"/>
      <c r="H40" s="24"/>
      <c r="I40" s="24"/>
      <c r="J40" s="24"/>
      <c r="K40" s="26"/>
      <c r="L40" s="27">
        <f>SUM(E40:K40)</f>
        <v>0</v>
      </c>
      <c r="M40" s="28">
        <f>COUNTA(E40:K40)</f>
        <v>0</v>
      </c>
      <c r="N40" s="28">
        <f>IF(M40&gt;0,L40,0)</f>
        <v>0</v>
      </c>
      <c r="O40" s="29"/>
      <c r="P40" s="39"/>
      <c r="Q40" s="40"/>
      <c r="R40" s="41"/>
      <c r="S40" s="33"/>
      <c r="T40" s="42"/>
    </row>
    <row r="41" ht="28.3" customHeight="1">
      <c r="A41" t="s" s="23">
        <f>IF(M41&lt;1,"NO","SI")</f>
        <v>52</v>
      </c>
      <c r="B41" s="24"/>
      <c r="C41" s="24"/>
      <c r="D41" s="24"/>
      <c r="E41" s="25"/>
      <c r="F41" s="25"/>
      <c r="G41" s="24"/>
      <c r="H41" s="24"/>
      <c r="I41" s="24"/>
      <c r="J41" s="24"/>
      <c r="K41" s="26"/>
      <c r="L41" s="27">
        <f>SUM(E41:K41)</f>
        <v>0</v>
      </c>
      <c r="M41" s="28">
        <f>COUNTA(E41:K41)</f>
        <v>0</v>
      </c>
      <c r="N41" s="28">
        <f>IF(M41&gt;0,L41,0)</f>
        <v>0</v>
      </c>
      <c r="O41" s="43"/>
      <c r="P41" s="44"/>
      <c r="Q41" s="82"/>
      <c r="R41" s="83">
        <f>SUM(R3:R40)</f>
        <v>2367</v>
      </c>
      <c r="S41" s="84"/>
      <c r="T41" s="47">
        <f>SUM(T3:T40)</f>
        <v>2367</v>
      </c>
    </row>
    <row r="42" ht="28.3" customHeight="1">
      <c r="A42" t="s" s="23">
        <f>IF(M42&lt;1,"NO","SI")</f>
        <v>52</v>
      </c>
      <c r="B42" s="24"/>
      <c r="C42" s="24"/>
      <c r="D42" s="24"/>
      <c r="E42" s="25"/>
      <c r="F42" s="25"/>
      <c r="G42" s="24"/>
      <c r="H42" s="24"/>
      <c r="I42" s="24"/>
      <c r="J42" s="24"/>
      <c r="K42" s="26"/>
      <c r="L42" s="27">
        <f>SUM(E42:K42)</f>
        <v>0</v>
      </c>
      <c r="M42" s="28">
        <f>COUNTA(E42:K42)</f>
        <v>0</v>
      </c>
      <c r="N42" s="28">
        <f>IF(M42&gt;0,L42,0)</f>
        <v>0</v>
      </c>
      <c r="O42" s="43"/>
      <c r="P42" s="10"/>
      <c r="Q42" s="10"/>
      <c r="R42" s="85"/>
      <c r="S42" s="10"/>
      <c r="T42" s="44"/>
    </row>
    <row r="43" ht="28.3" customHeight="1">
      <c r="A43" t="s" s="23">
        <f>IF(M43&lt;1,"NO","SI")</f>
        <v>52</v>
      </c>
      <c r="B43" s="24"/>
      <c r="C43" s="24"/>
      <c r="D43" s="24"/>
      <c r="E43" s="25"/>
      <c r="F43" s="25"/>
      <c r="G43" s="24"/>
      <c r="H43" s="24"/>
      <c r="I43" s="24"/>
      <c r="J43" s="24"/>
      <c r="K43" s="26"/>
      <c r="L43" s="27">
        <f>SUM(E43:K43)</f>
        <v>0</v>
      </c>
      <c r="M43" s="28">
        <f>COUNTA(E43:K43)</f>
        <v>0</v>
      </c>
      <c r="N43" s="28">
        <f>IF(M43&gt;0,L43,0)</f>
        <v>0</v>
      </c>
      <c r="O43" s="43"/>
      <c r="P43" s="10"/>
      <c r="Q43" s="10"/>
      <c r="R43" s="10"/>
      <c r="S43" s="10"/>
      <c r="T43" s="10"/>
    </row>
    <row r="44" ht="28.3" customHeight="1">
      <c r="A44" t="s" s="23">
        <f>IF(M44&lt;1,"NO","SI")</f>
        <v>52</v>
      </c>
      <c r="B44" s="24"/>
      <c r="C44" s="24"/>
      <c r="D44" s="24"/>
      <c r="E44" s="25"/>
      <c r="F44" s="25"/>
      <c r="G44" s="24"/>
      <c r="H44" s="24"/>
      <c r="I44" s="24"/>
      <c r="J44" s="24"/>
      <c r="K44" s="26"/>
      <c r="L44" s="27">
        <f>SUM(E44:K44)</f>
        <v>0</v>
      </c>
      <c r="M44" s="28">
        <f>COUNTA(E44:K44)</f>
        <v>0</v>
      </c>
      <c r="N44" s="28">
        <f>IF(M44&gt;0,L44,0)</f>
        <v>0</v>
      </c>
      <c r="O44" s="43"/>
      <c r="P44" s="10"/>
      <c r="Q44" s="10"/>
      <c r="R44" s="10"/>
      <c r="S44" s="10"/>
      <c r="T44" s="10"/>
    </row>
    <row r="45" ht="28.3" customHeight="1">
      <c r="A45" t="s" s="23">
        <f>IF(M45&lt;1,"NO","SI")</f>
        <v>52</v>
      </c>
      <c r="B45" s="24"/>
      <c r="C45" s="24"/>
      <c r="D45" s="24"/>
      <c r="E45" s="25"/>
      <c r="F45" s="25"/>
      <c r="G45" s="24"/>
      <c r="H45" s="24"/>
      <c r="I45" s="24"/>
      <c r="J45" s="24"/>
      <c r="K45" s="26"/>
      <c r="L45" s="27">
        <f>SUM(E45:K45)</f>
        <v>0</v>
      </c>
      <c r="M45" s="28">
        <f>COUNTA(E45:K45)</f>
        <v>0</v>
      </c>
      <c r="N45" s="28">
        <f>IF(M45&gt;0,L45,0)</f>
        <v>0</v>
      </c>
      <c r="O45" s="43"/>
      <c r="P45" s="10"/>
      <c r="Q45" s="10"/>
      <c r="R45" s="10"/>
      <c r="S45" s="10"/>
      <c r="T45" s="10"/>
    </row>
    <row r="46" ht="28.3" customHeight="1">
      <c r="A46" t="s" s="23">
        <f>IF(M46&lt;1,"NO","SI")</f>
        <v>52</v>
      </c>
      <c r="B46" s="24"/>
      <c r="C46" s="24"/>
      <c r="D46" s="24"/>
      <c r="E46" s="25"/>
      <c r="F46" s="25"/>
      <c r="G46" s="24"/>
      <c r="H46" s="24"/>
      <c r="I46" s="24"/>
      <c r="J46" s="24"/>
      <c r="K46" s="26"/>
      <c r="L46" s="27">
        <f>SUM(E46:K46)</f>
        <v>0</v>
      </c>
      <c r="M46" s="28">
        <f>COUNTA(E46:K46)</f>
        <v>0</v>
      </c>
      <c r="N46" s="28">
        <f>IF(M46&gt;0,L46,0)</f>
        <v>0</v>
      </c>
      <c r="O46" s="43"/>
      <c r="P46" s="10"/>
      <c r="Q46" s="10"/>
      <c r="R46" s="10"/>
      <c r="S46" s="10"/>
      <c r="T46" s="10"/>
    </row>
    <row r="47" ht="28.3" customHeight="1">
      <c r="A47" t="s" s="23">
        <f>IF(M47&lt;1,"NO","SI")</f>
        <v>52</v>
      </c>
      <c r="B47" s="24"/>
      <c r="C47" s="24"/>
      <c r="D47" s="24"/>
      <c r="E47" s="25"/>
      <c r="F47" s="25"/>
      <c r="G47" s="24"/>
      <c r="H47" s="24"/>
      <c r="I47" s="24"/>
      <c r="J47" s="24"/>
      <c r="K47" s="26"/>
      <c r="L47" s="27">
        <f>SUM(E47:K47)</f>
        <v>0</v>
      </c>
      <c r="M47" s="28">
        <f>COUNTA(E47:K47)</f>
        <v>0</v>
      </c>
      <c r="N47" s="28">
        <f>IF(M47&gt;0,L47,0)</f>
        <v>0</v>
      </c>
      <c r="O47" s="43"/>
      <c r="P47" s="10"/>
      <c r="Q47" s="10"/>
      <c r="R47" s="10"/>
      <c r="S47" s="10"/>
      <c r="T47" s="10"/>
    </row>
    <row r="48" ht="28.3" customHeight="1">
      <c r="A48" t="s" s="23">
        <f>IF(M48&lt;1,"NO","SI")</f>
        <v>52</v>
      </c>
      <c r="B48" s="24"/>
      <c r="C48" s="24"/>
      <c r="D48" s="24"/>
      <c r="E48" s="25"/>
      <c r="F48" s="25"/>
      <c r="G48" s="24"/>
      <c r="H48" s="24"/>
      <c r="I48" s="24"/>
      <c r="J48" s="24"/>
      <c r="K48" s="26"/>
      <c r="L48" s="27">
        <f>SUM(E48:K48)</f>
        <v>0</v>
      </c>
      <c r="M48" s="28">
        <f>COUNTA(E48:K48)</f>
        <v>0</v>
      </c>
      <c r="N48" s="28">
        <f>IF(M48&gt;0,L48,0)</f>
        <v>0</v>
      </c>
      <c r="O48" s="43"/>
      <c r="P48" s="10"/>
      <c r="Q48" s="10"/>
      <c r="R48" s="10"/>
      <c r="S48" s="10"/>
      <c r="T48" s="10"/>
    </row>
    <row r="49" ht="28.3" customHeight="1">
      <c r="A49" t="s" s="23">
        <f>IF(M49&lt;1,"NO","SI")</f>
        <v>52</v>
      </c>
      <c r="B49" s="24"/>
      <c r="C49" s="24"/>
      <c r="D49" s="24"/>
      <c r="E49" s="25"/>
      <c r="F49" s="25"/>
      <c r="G49" s="24"/>
      <c r="H49" s="24"/>
      <c r="I49" s="24"/>
      <c r="J49" s="24"/>
      <c r="K49" s="26"/>
      <c r="L49" s="27">
        <f>SUM(E49:K49)</f>
        <v>0</v>
      </c>
      <c r="M49" s="28">
        <f>COUNTA(E49:K49)</f>
        <v>0</v>
      </c>
      <c r="N49" s="28">
        <f>IF(M49&gt;0,L49,0)</f>
        <v>0</v>
      </c>
      <c r="O49" s="43"/>
      <c r="P49" s="10"/>
      <c r="Q49" s="10"/>
      <c r="R49" s="10"/>
      <c r="S49" s="10"/>
      <c r="T49" s="10"/>
    </row>
    <row r="50" ht="28.3" customHeight="1">
      <c r="A50" t="s" s="23">
        <f>IF(M50&lt;1,"NO","SI")</f>
        <v>52</v>
      </c>
      <c r="B50" s="24"/>
      <c r="C50" s="24"/>
      <c r="D50" s="24"/>
      <c r="E50" s="25"/>
      <c r="F50" s="25"/>
      <c r="G50" s="24"/>
      <c r="H50" s="24"/>
      <c r="I50" s="24"/>
      <c r="J50" s="24"/>
      <c r="K50" s="26"/>
      <c r="L50" s="27">
        <f>SUM(E50:K50)</f>
        <v>0</v>
      </c>
      <c r="M50" s="28">
        <f>COUNTA(E50:K50)</f>
        <v>0</v>
      </c>
      <c r="N50" s="28">
        <f>IF(M50&gt;0,L50,0)</f>
        <v>0</v>
      </c>
      <c r="O50" s="43"/>
      <c r="P50" s="10"/>
      <c r="Q50" s="10"/>
      <c r="R50" s="10"/>
      <c r="S50" s="10"/>
      <c r="T50" s="10"/>
    </row>
    <row r="51" ht="28.3" customHeight="1">
      <c r="A51" t="s" s="23">
        <f>IF(M51&lt;1,"NO","SI")</f>
        <v>52</v>
      </c>
      <c r="B51" s="24"/>
      <c r="C51" s="24"/>
      <c r="D51" s="24"/>
      <c r="E51" s="25"/>
      <c r="F51" s="25"/>
      <c r="G51" s="24"/>
      <c r="H51" s="24"/>
      <c r="I51" s="24"/>
      <c r="J51" s="24"/>
      <c r="K51" s="26"/>
      <c r="L51" s="27">
        <f>SUM(E51:K51)</f>
        <v>0</v>
      </c>
      <c r="M51" s="28">
        <f>COUNTA(E51:K51)</f>
        <v>0</v>
      </c>
      <c r="N51" s="28">
        <f>IF(M51&gt;0,L51,0)</f>
        <v>0</v>
      </c>
      <c r="O51" s="43"/>
      <c r="P51" s="10"/>
      <c r="Q51" s="10"/>
      <c r="R51" s="10"/>
      <c r="S51" s="10"/>
      <c r="T51" s="10"/>
    </row>
    <row r="52" ht="28.3" customHeight="1">
      <c r="A52" t="s" s="23">
        <f>IF(M52&lt;1,"NO","SI")</f>
        <v>52</v>
      </c>
      <c r="B52" s="24"/>
      <c r="C52" s="24"/>
      <c r="D52" s="24"/>
      <c r="E52" s="25"/>
      <c r="F52" s="25"/>
      <c r="G52" s="24"/>
      <c r="H52" s="24"/>
      <c r="I52" s="24"/>
      <c r="J52" s="24"/>
      <c r="K52" s="26"/>
      <c r="L52" s="27">
        <f>SUM(E52:K52)</f>
        <v>0</v>
      </c>
      <c r="M52" s="28">
        <f>COUNTA(E52:K52)</f>
        <v>0</v>
      </c>
      <c r="N52" s="28">
        <f>IF(M52&gt;0,L52,0)</f>
        <v>0</v>
      </c>
      <c r="O52" s="43"/>
      <c r="P52" s="10"/>
      <c r="Q52" s="10"/>
      <c r="R52" s="10"/>
      <c r="S52" s="10"/>
      <c r="T52" s="10"/>
    </row>
    <row r="53" ht="28.3" customHeight="1">
      <c r="A53" t="s" s="23">
        <f>IF(M53&lt;1,"NO","SI")</f>
        <v>52</v>
      </c>
      <c r="B53" s="24"/>
      <c r="C53" s="24"/>
      <c r="D53" s="24"/>
      <c r="E53" s="25"/>
      <c r="F53" s="25"/>
      <c r="G53" s="24"/>
      <c r="H53" s="24"/>
      <c r="I53" s="24"/>
      <c r="J53" s="24"/>
      <c r="K53" s="26"/>
      <c r="L53" s="27">
        <f>SUM(E53:K53)</f>
        <v>0</v>
      </c>
      <c r="M53" s="28">
        <f>COUNTA(E53:K53)</f>
        <v>0</v>
      </c>
      <c r="N53" s="28">
        <f>IF(M53&gt;0,L53,0)</f>
        <v>0</v>
      </c>
      <c r="O53" s="43"/>
      <c r="P53" s="10"/>
      <c r="Q53" s="10"/>
      <c r="R53" s="10"/>
      <c r="S53" s="10"/>
      <c r="T53" s="10"/>
    </row>
    <row r="54" ht="28.3" customHeight="1">
      <c r="A54" t="s" s="23">
        <f>IF(M54&lt;1,"NO","SI")</f>
        <v>52</v>
      </c>
      <c r="B54" s="24"/>
      <c r="C54" s="24"/>
      <c r="D54" s="24"/>
      <c r="E54" s="25"/>
      <c r="F54" s="25"/>
      <c r="G54" s="24"/>
      <c r="H54" s="24"/>
      <c r="I54" s="24"/>
      <c r="J54" s="24"/>
      <c r="K54" s="26"/>
      <c r="L54" s="27">
        <f>SUM(E54:K54)</f>
        <v>0</v>
      </c>
      <c r="M54" s="28">
        <f>COUNTA(E54:K54)</f>
        <v>0</v>
      </c>
      <c r="N54" s="28">
        <f>IF(M54&gt;0,L54,0)</f>
        <v>0</v>
      </c>
      <c r="O54" s="43"/>
      <c r="P54" s="10"/>
      <c r="Q54" s="10"/>
      <c r="R54" s="10"/>
      <c r="S54" s="10"/>
      <c r="T54" s="10"/>
    </row>
    <row r="55" ht="28.3" customHeight="1">
      <c r="A55" t="s" s="23">
        <f>IF(M55&lt;1,"NO","SI")</f>
        <v>52</v>
      </c>
      <c r="B55" s="24"/>
      <c r="C55" s="24"/>
      <c r="D55" s="24"/>
      <c r="E55" s="25"/>
      <c r="F55" s="25"/>
      <c r="G55" s="24"/>
      <c r="H55" s="24"/>
      <c r="I55" s="24"/>
      <c r="J55" s="24"/>
      <c r="K55" s="26"/>
      <c r="L55" s="27">
        <f>SUM(E55:K55)</f>
        <v>0</v>
      </c>
      <c r="M55" s="28">
        <f>COUNTA(E55:K55)</f>
        <v>0</v>
      </c>
      <c r="N55" s="28">
        <f>IF(M55&gt;0,L55,0)</f>
        <v>0</v>
      </c>
      <c r="O55" s="43"/>
      <c r="P55" s="10"/>
      <c r="Q55" s="10"/>
      <c r="R55" s="10"/>
      <c r="S55" s="10"/>
      <c r="T55" s="10"/>
    </row>
    <row r="56" ht="28.3" customHeight="1">
      <c r="A56" t="s" s="23">
        <f>IF(M56&lt;1,"NO","SI")</f>
        <v>52</v>
      </c>
      <c r="B56" s="24"/>
      <c r="C56" s="24"/>
      <c r="D56" s="24"/>
      <c r="E56" s="25"/>
      <c r="F56" s="25"/>
      <c r="G56" s="24"/>
      <c r="H56" s="24"/>
      <c r="I56" s="24"/>
      <c r="J56" s="24"/>
      <c r="K56" s="26"/>
      <c r="L56" s="27">
        <f>SUM(E56:K56)</f>
        <v>0</v>
      </c>
      <c r="M56" s="28">
        <f>COUNTA(E56:K56)</f>
        <v>0</v>
      </c>
      <c r="N56" s="28">
        <f>IF(M56&gt;0,L56,0)</f>
        <v>0</v>
      </c>
      <c r="O56" s="43"/>
      <c r="P56" s="10"/>
      <c r="Q56" s="10"/>
      <c r="R56" s="10"/>
      <c r="S56" s="10"/>
      <c r="T56" s="10"/>
    </row>
    <row r="57" ht="28.3" customHeight="1">
      <c r="A57" t="s" s="23">
        <f>IF(M57&lt;1,"NO","SI")</f>
        <v>52</v>
      </c>
      <c r="B57" s="24"/>
      <c r="C57" s="24"/>
      <c r="D57" s="24"/>
      <c r="E57" s="25"/>
      <c r="F57" s="25"/>
      <c r="G57" s="24"/>
      <c r="H57" s="24"/>
      <c r="I57" s="24"/>
      <c r="J57" s="24"/>
      <c r="K57" s="26"/>
      <c r="L57" s="27">
        <f>SUM(E57:K57)</f>
        <v>0</v>
      </c>
      <c r="M57" s="28">
        <f>COUNTA(E57:K57)</f>
        <v>0</v>
      </c>
      <c r="N57" s="28">
        <f>IF(M57&gt;0,L57,0)</f>
        <v>0</v>
      </c>
      <c r="O57" s="43"/>
      <c r="P57" s="10"/>
      <c r="Q57" s="10"/>
      <c r="R57" s="10"/>
      <c r="S57" s="10"/>
      <c r="T57" s="10"/>
    </row>
    <row r="58" ht="28.3" customHeight="1">
      <c r="A58" t="s" s="23">
        <f>IF(M58&lt;1,"NO","SI")</f>
        <v>52</v>
      </c>
      <c r="B58" s="24"/>
      <c r="C58" s="24"/>
      <c r="D58" s="24"/>
      <c r="E58" s="25"/>
      <c r="F58" s="25"/>
      <c r="G58" s="24"/>
      <c r="H58" s="24"/>
      <c r="I58" s="24"/>
      <c r="J58" s="24"/>
      <c r="K58" s="26"/>
      <c r="L58" s="27">
        <f>SUM(E58:K58)</f>
        <v>0</v>
      </c>
      <c r="M58" s="28">
        <f>COUNTA(E58:K58)</f>
        <v>0</v>
      </c>
      <c r="N58" s="28">
        <f>IF(M58&gt;0,L58,0)</f>
        <v>0</v>
      </c>
      <c r="O58" s="43"/>
      <c r="P58" s="10"/>
      <c r="Q58" s="10"/>
      <c r="R58" s="10"/>
      <c r="S58" s="10"/>
      <c r="T58" s="10"/>
    </row>
    <row r="59" ht="28.3" customHeight="1">
      <c r="A59" t="s" s="23">
        <f>IF(M59&lt;1,"NO","SI")</f>
        <v>52</v>
      </c>
      <c r="B59" s="24"/>
      <c r="C59" s="24"/>
      <c r="D59" s="24"/>
      <c r="E59" s="25"/>
      <c r="F59" s="25"/>
      <c r="G59" s="24"/>
      <c r="H59" s="24"/>
      <c r="I59" s="24"/>
      <c r="J59" s="24"/>
      <c r="K59" s="26"/>
      <c r="L59" s="27">
        <f>SUM(E59:K59)</f>
        <v>0</v>
      </c>
      <c r="M59" s="28">
        <f>COUNTA(E59:K59)</f>
        <v>0</v>
      </c>
      <c r="N59" s="28">
        <f>IF(M59&gt;0,L59,0)</f>
        <v>0</v>
      </c>
      <c r="O59" s="43"/>
      <c r="P59" s="10"/>
      <c r="Q59" s="10"/>
      <c r="R59" s="10"/>
      <c r="S59" s="10"/>
      <c r="T59" s="10"/>
    </row>
    <row r="60" ht="28.3" customHeight="1">
      <c r="A60" t="s" s="23">
        <f>IF(M60&lt;1,"NO","SI")</f>
        <v>52</v>
      </c>
      <c r="B60" s="24"/>
      <c r="C60" s="24"/>
      <c r="D60" s="24"/>
      <c r="E60" s="25"/>
      <c r="F60" s="25"/>
      <c r="G60" s="24"/>
      <c r="H60" s="24"/>
      <c r="I60" s="24"/>
      <c r="J60" s="24"/>
      <c r="K60" s="26"/>
      <c r="L60" s="27">
        <f>SUM(E60:K60)</f>
        <v>0</v>
      </c>
      <c r="M60" s="28">
        <f>COUNTA(E60:K60)</f>
        <v>0</v>
      </c>
      <c r="N60" s="28">
        <f>IF(M60&gt;0,L60,0)</f>
        <v>0</v>
      </c>
      <c r="O60" s="43"/>
      <c r="P60" s="10"/>
      <c r="Q60" s="10"/>
      <c r="R60" s="10"/>
      <c r="S60" s="10"/>
      <c r="T60" s="10"/>
    </row>
    <row r="61" ht="28.3" customHeight="1">
      <c r="A61" t="s" s="23">
        <f>IF(M61&lt;1,"NO","SI")</f>
        <v>52</v>
      </c>
      <c r="B61" s="24"/>
      <c r="C61" s="24"/>
      <c r="D61" s="24"/>
      <c r="E61" s="25"/>
      <c r="F61" s="25"/>
      <c r="G61" s="24"/>
      <c r="H61" s="24"/>
      <c r="I61" s="24"/>
      <c r="J61" s="24"/>
      <c r="K61" s="26"/>
      <c r="L61" s="27">
        <f>SUM(E61:K61)</f>
        <v>0</v>
      </c>
      <c r="M61" s="28">
        <f>COUNTA(E61:K61)</f>
        <v>0</v>
      </c>
      <c r="N61" s="28">
        <f>IF(M61&gt;0,L61,0)</f>
        <v>0</v>
      </c>
      <c r="O61" s="43"/>
      <c r="P61" s="10"/>
      <c r="Q61" s="10"/>
      <c r="R61" s="10"/>
      <c r="S61" s="10"/>
      <c r="T61" s="10"/>
    </row>
    <row r="62" ht="28.3" customHeight="1">
      <c r="A62" t="s" s="23">
        <f>IF(M62&lt;1,"NO","SI")</f>
        <v>52</v>
      </c>
      <c r="B62" s="24"/>
      <c r="C62" s="24"/>
      <c r="D62" s="24"/>
      <c r="E62" s="25"/>
      <c r="F62" s="25"/>
      <c r="G62" s="24"/>
      <c r="H62" s="24"/>
      <c r="I62" s="24"/>
      <c r="J62" s="24"/>
      <c r="K62" s="26"/>
      <c r="L62" s="27">
        <f>SUM(E62:K62)</f>
        <v>0</v>
      </c>
      <c r="M62" s="28">
        <f>COUNTA(E62:K62)</f>
        <v>0</v>
      </c>
      <c r="N62" s="28">
        <f>IF(M62&gt;0,L62,0)</f>
        <v>0</v>
      </c>
      <c r="O62" s="43"/>
      <c r="P62" s="10"/>
      <c r="Q62" s="10"/>
      <c r="R62" s="10"/>
      <c r="S62" s="10"/>
      <c r="T62" s="10"/>
    </row>
    <row r="63" ht="28.3" customHeight="1">
      <c r="A63" s="49">
        <f>COUNTIF(A3:A62,"SI")</f>
        <v>18</v>
      </c>
      <c r="B63" s="49">
        <f>COUNTA(B3:B62)</f>
        <v>18</v>
      </c>
      <c r="C63" s="122"/>
      <c r="D63" s="122"/>
      <c r="E63" s="122"/>
      <c r="F63" s="122"/>
      <c r="G63" s="122"/>
      <c r="H63" s="122"/>
      <c r="I63" s="122"/>
      <c r="J63" s="122"/>
      <c r="K63" s="123"/>
      <c r="L63" s="132">
        <f>SUM(L3:L62)</f>
        <v>2367</v>
      </c>
      <c r="M63" s="53"/>
      <c r="N63" s="28">
        <f>SUM(N3:N62)</f>
        <v>2367</v>
      </c>
      <c r="O63" s="43"/>
      <c r="P63" s="10"/>
      <c r="Q63" s="10"/>
      <c r="R63" s="10"/>
      <c r="S63" s="10"/>
      <c r="T63" s="10"/>
    </row>
    <row r="64" ht="28.3" customHeight="1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54"/>
      <c r="L64" s="133"/>
      <c r="M64" s="29"/>
      <c r="N64" s="74"/>
      <c r="O64" s="43"/>
      <c r="P64" s="10"/>
      <c r="Q64" s="10"/>
      <c r="R64" s="10"/>
      <c r="S64" s="10"/>
      <c r="T64" s="10"/>
    </row>
    <row r="65" ht="27.8" customHeight="1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54"/>
      <c r="L65" s="134"/>
      <c r="M65" s="29"/>
      <c r="N65" s="135"/>
      <c r="O65" s="43"/>
      <c r="P65" s="10"/>
      <c r="Q65" s="10"/>
      <c r="R65" s="10"/>
      <c r="S65" s="10"/>
      <c r="T65" s="10"/>
    </row>
  </sheetData>
  <mergeCells count="1">
    <mergeCell ref="A1:E1"/>
  </mergeCells>
  <pageMargins left="1" right="1" top="1" bottom="1" header="0.25" footer="0.25"/>
  <pageSetup firstPageNumber="1" fitToHeight="1" fitToWidth="1" scale="100" useFirstPageNumber="0" orientation="portrait" pageOrder="downThenOver"/>
  <headerFooter>
    <oddHeader>&amp;L&amp;"Times New Roman,Regular"&amp;12&amp;K000000YB M</oddHeader>
    <oddFooter>&amp;L&amp;"Helvetica,Regular"&amp;12&amp;K000000&amp;P</oddFooter>
  </headerFooter>
</worksheet>
</file>

<file path=xl/worksheets/sheet2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L10"/>
  <sheetViews>
    <sheetView workbookViewId="0" showGridLines="0" defaultGridColor="1"/>
  </sheetViews>
  <sheetFormatPr defaultColWidth="16.3333" defaultRowHeight="18" customHeight="1" outlineLevelRow="0" outlineLevelCol="0"/>
  <cols>
    <col min="1" max="1" width="4.85938" style="136" customWidth="1"/>
    <col min="2" max="2" width="22.0859" style="136" customWidth="1"/>
    <col min="3" max="3" width="5.22656" style="136" customWidth="1"/>
    <col min="4" max="4" width="22.8906" style="136" customWidth="1"/>
    <col min="5" max="5" width="11.4453" style="136" customWidth="1"/>
    <col min="6" max="6" width="11.4453" style="136" customWidth="1"/>
    <col min="7" max="7" width="11.4453" style="136" customWidth="1"/>
    <col min="8" max="8" width="11.4453" style="136" customWidth="1"/>
    <col min="9" max="9" width="11.4453" style="136" customWidth="1"/>
    <col min="10" max="10" width="11.4453" style="136" customWidth="1"/>
    <col min="11" max="11" width="11.4453" style="136" customWidth="1"/>
    <col min="12" max="12" width="6.57812" style="136" customWidth="1"/>
    <col min="13" max="256" width="16.3516" style="136" customWidth="1"/>
  </cols>
  <sheetData>
    <row r="1" ht="20.35" customHeight="1">
      <c r="A1" t="s" s="56">
        <v>299</v>
      </c>
      <c r="B1" s="57"/>
      <c r="C1" s="57"/>
      <c r="D1" s="57"/>
      <c r="E1" s="57"/>
      <c r="F1" s="94"/>
      <c r="G1" s="94"/>
      <c r="H1" s="94"/>
      <c r="I1" s="94"/>
      <c r="J1" s="94"/>
      <c r="K1" s="94"/>
      <c r="L1" s="95"/>
    </row>
    <row r="2" ht="32.35" customHeight="1">
      <c r="A2" s="61"/>
      <c r="B2" t="s" s="56">
        <v>1</v>
      </c>
      <c r="C2" t="s" s="56">
        <v>108</v>
      </c>
      <c r="D2" t="s" s="56">
        <v>3</v>
      </c>
      <c r="E2" t="s" s="56">
        <v>4</v>
      </c>
      <c r="F2" t="s" s="56">
        <v>5</v>
      </c>
      <c r="G2" t="s" s="56">
        <v>6</v>
      </c>
      <c r="H2" t="s" s="56">
        <v>7</v>
      </c>
      <c r="I2" t="s" s="56">
        <v>8</v>
      </c>
      <c r="J2" t="s" s="56">
        <v>9</v>
      </c>
      <c r="K2" t="s" s="56">
        <v>10</v>
      </c>
      <c r="L2" t="s" s="68">
        <v>11</v>
      </c>
    </row>
    <row r="3" ht="20.35" customHeight="1">
      <c r="A3" s="62"/>
      <c r="B3" s="62"/>
      <c r="C3" s="57"/>
      <c r="D3" s="62"/>
      <c r="E3" s="57"/>
      <c r="F3" s="57"/>
      <c r="G3" s="57"/>
      <c r="H3" s="57"/>
      <c r="I3" s="57"/>
      <c r="J3" s="57"/>
      <c r="K3" s="57"/>
      <c r="L3" s="63"/>
    </row>
    <row r="4" ht="20.35" customHeight="1">
      <c r="A4" s="62"/>
      <c r="B4" s="62"/>
      <c r="C4" s="57"/>
      <c r="D4" s="62"/>
      <c r="E4" s="57"/>
      <c r="F4" s="57"/>
      <c r="G4" s="57"/>
      <c r="H4" s="57"/>
      <c r="I4" s="57"/>
      <c r="J4" s="57"/>
      <c r="K4" s="57"/>
      <c r="L4" s="63"/>
    </row>
    <row r="5" ht="20.35" customHeight="1">
      <c r="A5" s="62"/>
      <c r="B5" s="62"/>
      <c r="C5" s="57"/>
      <c r="D5" s="62"/>
      <c r="E5" s="57"/>
      <c r="F5" s="57"/>
      <c r="G5" s="57"/>
      <c r="H5" s="57"/>
      <c r="I5" s="57"/>
      <c r="J5" s="57"/>
      <c r="K5" s="57"/>
      <c r="L5" s="63"/>
    </row>
    <row r="6" ht="20.35" customHeight="1">
      <c r="A6" s="62"/>
      <c r="B6" s="62"/>
      <c r="C6" s="57"/>
      <c r="D6" s="62"/>
      <c r="E6" s="57"/>
      <c r="F6" s="57"/>
      <c r="G6" s="57"/>
      <c r="H6" s="57"/>
      <c r="I6" s="57"/>
      <c r="J6" s="57"/>
      <c r="K6" s="57"/>
      <c r="L6" s="63"/>
    </row>
    <row r="7" ht="20.35" customHeight="1">
      <c r="A7" s="62"/>
      <c r="B7" s="62"/>
      <c r="C7" s="57"/>
      <c r="D7" s="62"/>
      <c r="E7" s="57"/>
      <c r="F7" s="57"/>
      <c r="G7" s="57"/>
      <c r="H7" s="57"/>
      <c r="I7" s="57"/>
      <c r="J7" s="57"/>
      <c r="K7" s="57"/>
      <c r="L7" s="63"/>
    </row>
    <row r="8" ht="20.35" customHeight="1">
      <c r="A8" s="62"/>
      <c r="B8" s="62"/>
      <c r="C8" s="57"/>
      <c r="D8" s="62"/>
      <c r="E8" s="57"/>
      <c r="F8" s="57"/>
      <c r="G8" s="57"/>
      <c r="H8" s="57"/>
      <c r="I8" s="57"/>
      <c r="J8" s="57"/>
      <c r="K8" s="57"/>
      <c r="L8" s="63"/>
    </row>
    <row r="9" ht="20.35" customHeight="1">
      <c r="A9" s="62"/>
      <c r="B9" s="62"/>
      <c r="C9" s="57"/>
      <c r="D9" s="62"/>
      <c r="E9" s="57"/>
      <c r="F9" s="57"/>
      <c r="G9" s="57"/>
      <c r="H9" s="57"/>
      <c r="I9" s="57"/>
      <c r="J9" s="57"/>
      <c r="K9" s="57"/>
      <c r="L9" s="63"/>
    </row>
    <row r="10" ht="20.35" customHeight="1">
      <c r="A10" s="62"/>
      <c r="B10" s="62"/>
      <c r="C10" s="57"/>
      <c r="D10" s="62"/>
      <c r="E10" s="57"/>
      <c r="F10" s="57"/>
      <c r="G10" s="57"/>
      <c r="H10" s="57"/>
      <c r="I10" s="57"/>
      <c r="J10" s="57"/>
      <c r="K10" s="57"/>
      <c r="L10" s="63"/>
    </row>
  </sheetData>
  <mergeCells count="1">
    <mergeCell ref="A1:E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xl/worksheets/sheet23.xml><?xml version="1.0" encoding="utf-8"?>
<worksheet xmlns:r="http://schemas.openxmlformats.org/officeDocument/2006/relationships" xmlns="http://schemas.openxmlformats.org/spreadsheetml/2006/main">
  <dimension ref="A1:T52"/>
  <sheetViews>
    <sheetView workbookViewId="0" showGridLines="0" defaultGridColor="1"/>
  </sheetViews>
  <sheetFormatPr defaultColWidth="11.5" defaultRowHeight="12.75" customHeight="1" outlineLevelRow="0" outlineLevelCol="0"/>
  <cols>
    <col min="1" max="1" width="11.5" style="137" customWidth="1"/>
    <col min="2" max="2" width="62.8125" style="137" customWidth="1"/>
    <col min="3" max="3" width="13.6719" style="137" customWidth="1"/>
    <col min="4" max="4" width="79.5" style="137" customWidth="1"/>
    <col min="5" max="5" width="23.5" style="137" customWidth="1"/>
    <col min="6" max="6" width="23" style="137" customWidth="1"/>
    <col min="7" max="7" width="23" style="137" customWidth="1"/>
    <col min="8" max="8" width="23" style="137" customWidth="1"/>
    <col min="9" max="9" width="23" style="137" customWidth="1"/>
    <col min="10" max="10" width="23" style="137" customWidth="1"/>
    <col min="11" max="11" width="23" style="137" customWidth="1"/>
    <col min="12" max="12" width="24.3516" style="137" customWidth="1"/>
    <col min="13" max="13" width="14.3516" style="137" customWidth="1"/>
    <col min="14" max="14" width="27.3516" style="137" customWidth="1"/>
    <col min="15" max="15" width="11.5" style="137" customWidth="1"/>
    <col min="16" max="16" width="11.5" style="137" customWidth="1"/>
    <col min="17" max="17" width="56.3516" style="137" customWidth="1"/>
    <col min="18" max="18" width="11.5" style="137" customWidth="1"/>
    <col min="19" max="19" width="11.5" style="137" customWidth="1"/>
    <col min="20" max="20" width="36.5" style="137" customWidth="1"/>
    <col min="21" max="256" width="11.5" style="137" customWidth="1"/>
  </cols>
  <sheetData>
    <row r="1" ht="27.8" customHeight="1">
      <c r="A1" t="s" s="2">
        <v>318</v>
      </c>
      <c r="B1" s="3"/>
      <c r="C1" s="3"/>
      <c r="D1" s="3"/>
      <c r="E1" s="3"/>
      <c r="F1" s="77"/>
      <c r="G1" s="78"/>
      <c r="H1" s="78"/>
      <c r="I1" s="78"/>
      <c r="J1" s="78"/>
      <c r="K1" s="78"/>
      <c r="L1" s="9"/>
      <c r="M1" s="9"/>
      <c r="N1" s="9"/>
      <c r="O1" s="10"/>
      <c r="P1" s="9"/>
      <c r="Q1" s="9"/>
      <c r="R1" s="9"/>
      <c r="S1" s="10"/>
      <c r="T1" s="9"/>
    </row>
    <row r="2" ht="51.3" customHeight="1">
      <c r="A2" t="s" s="12">
        <v>107</v>
      </c>
      <c r="B2" t="s" s="12">
        <v>1</v>
      </c>
      <c r="C2" t="s" s="12">
        <v>108</v>
      </c>
      <c r="D2" t="s" s="12">
        <v>3</v>
      </c>
      <c r="E2" t="s" s="13">
        <v>4</v>
      </c>
      <c r="F2" t="s" s="13">
        <v>76</v>
      </c>
      <c r="G2" t="s" s="13">
        <v>64</v>
      </c>
      <c r="H2" t="s" s="13">
        <v>7</v>
      </c>
      <c r="I2" t="s" s="13">
        <v>8</v>
      </c>
      <c r="J2" t="s" s="13">
        <v>9</v>
      </c>
      <c r="K2" t="s" s="14">
        <v>10</v>
      </c>
      <c r="L2" t="s" s="15">
        <v>11</v>
      </c>
      <c r="M2" t="s" s="16">
        <v>12</v>
      </c>
      <c r="N2" t="s" s="16">
        <v>13</v>
      </c>
      <c r="O2" s="99"/>
      <c r="P2" t="s" s="18">
        <v>108</v>
      </c>
      <c r="Q2" t="s" s="19">
        <v>3</v>
      </c>
      <c r="R2" t="s" s="20">
        <v>15</v>
      </c>
      <c r="S2" s="21"/>
      <c r="T2" t="s" s="22">
        <v>16</v>
      </c>
    </row>
    <row r="3" ht="31.25" customHeight="1">
      <c r="A3" t="s" s="23">
        <f>IF(M3&lt;1,"NO","SI")</f>
        <v>17</v>
      </c>
      <c r="B3" t="s" s="138">
        <v>319</v>
      </c>
      <c r="C3" s="139">
        <v>1028</v>
      </c>
      <c r="D3" t="s" s="138">
        <v>25</v>
      </c>
      <c r="E3" s="139">
        <v>100</v>
      </c>
      <c r="F3" s="24"/>
      <c r="G3" s="24">
        <v>100</v>
      </c>
      <c r="H3" s="24">
        <v>100</v>
      </c>
      <c r="I3" s="24"/>
      <c r="J3" s="24"/>
      <c r="K3" s="26"/>
      <c r="L3" s="27">
        <f>SUM(E3:K3)</f>
        <v>300</v>
      </c>
      <c r="M3" s="28">
        <f>COUNTA(E3:K3)</f>
        <v>3</v>
      </c>
      <c r="N3" s="28">
        <f>IF(M3&gt;0,L3,0)</f>
        <v>300</v>
      </c>
      <c r="O3" s="29"/>
      <c r="P3" s="30">
        <v>1828</v>
      </c>
      <c r="Q3" t="s" s="31">
        <v>20</v>
      </c>
      <c r="R3" s="32">
        <f>SUMIF(C3:C50,"1828",N3:N50)</f>
        <v>0</v>
      </c>
      <c r="S3" s="33"/>
      <c r="T3" s="34">
        <f>SUMIF(C3:C50,"1824",L3:L50)</f>
        <v>0</v>
      </c>
    </row>
    <row r="4" ht="31.25" customHeight="1">
      <c r="A4" t="s" s="23">
        <f>IF(M4&lt;1,"NO","SI")</f>
        <v>17</v>
      </c>
      <c r="B4" t="s" s="138">
        <v>320</v>
      </c>
      <c r="C4" s="139">
        <v>1028</v>
      </c>
      <c r="D4" t="s" s="138">
        <v>25</v>
      </c>
      <c r="E4" s="139">
        <v>60</v>
      </c>
      <c r="F4" s="24"/>
      <c r="G4" s="24">
        <v>80</v>
      </c>
      <c r="H4" s="24">
        <v>90</v>
      </c>
      <c r="I4" s="24"/>
      <c r="J4" s="24"/>
      <c r="K4" s="26"/>
      <c r="L4" s="27">
        <f>SUM(E4:K4)</f>
        <v>230</v>
      </c>
      <c r="M4" s="28">
        <f>COUNTA(E4:K4)</f>
        <v>3</v>
      </c>
      <c r="N4" s="28">
        <f>IF(M4&gt;0,L4,0)</f>
        <v>230</v>
      </c>
      <c r="O4" s="29"/>
      <c r="P4" s="30">
        <v>1985</v>
      </c>
      <c r="Q4" t="s" s="31">
        <v>23</v>
      </c>
      <c r="R4" s="32">
        <f>SUMIF(C3:C50,"1985",N3:N50)</f>
        <v>0</v>
      </c>
      <c r="S4" s="33"/>
      <c r="T4" s="34">
        <f>SUMIF(C3:C50,"1985",L3:L50)</f>
        <v>0</v>
      </c>
    </row>
    <row r="5" ht="31.25" customHeight="1">
      <c r="A5" t="s" s="23">
        <f>IF(M5&lt;1,"NO","SI")</f>
        <v>17</v>
      </c>
      <c r="B5" t="s" s="140">
        <v>321</v>
      </c>
      <c r="C5" s="139">
        <v>1854</v>
      </c>
      <c r="D5" t="s" s="140">
        <v>40</v>
      </c>
      <c r="E5" s="25">
        <v>40</v>
      </c>
      <c r="F5" s="24">
        <v>100</v>
      </c>
      <c r="G5" s="24">
        <v>60</v>
      </c>
      <c r="H5" s="24"/>
      <c r="I5" s="24"/>
      <c r="J5" s="24"/>
      <c r="K5" s="26"/>
      <c r="L5" s="27">
        <f>SUM(E5:K5)</f>
        <v>200</v>
      </c>
      <c r="M5" s="28">
        <f>COUNTA(E5:K5)</f>
        <v>3</v>
      </c>
      <c r="N5" s="28">
        <f>IF(M5&gt;0,L5,0)</f>
        <v>200</v>
      </c>
      <c r="O5" s="29"/>
      <c r="P5" s="30">
        <v>1912</v>
      </c>
      <c r="Q5" t="s" s="31">
        <v>26</v>
      </c>
      <c r="R5" s="32">
        <f>SUMIF(C3:C50,"1912",N3:N50)</f>
        <v>0</v>
      </c>
      <c r="S5" s="33"/>
      <c r="T5" s="34">
        <f>SUMIF(C3:C50,"1912",L3:L50)</f>
        <v>0</v>
      </c>
    </row>
    <row r="6" ht="31.25" customHeight="1">
      <c r="A6" t="s" s="23">
        <f>IF(M6&lt;1,"NO","SI")</f>
        <v>17</v>
      </c>
      <c r="B6" t="s" s="138">
        <v>322</v>
      </c>
      <c r="C6" s="139">
        <v>1819</v>
      </c>
      <c r="D6" t="s" s="138">
        <v>34</v>
      </c>
      <c r="E6" s="139">
        <v>80</v>
      </c>
      <c r="F6" s="24"/>
      <c r="G6" s="24">
        <v>90</v>
      </c>
      <c r="H6" s="24"/>
      <c r="I6" s="24"/>
      <c r="J6" s="24"/>
      <c r="K6" s="26"/>
      <c r="L6" s="27">
        <f>SUM(E6:K6)</f>
        <v>170</v>
      </c>
      <c r="M6" s="28">
        <f>COUNTA(E6:K6)</f>
        <v>2</v>
      </c>
      <c r="N6" s="28">
        <f>IF(M6&gt;0,L6,0)</f>
        <v>170</v>
      </c>
      <c r="O6" s="29"/>
      <c r="P6" s="30">
        <v>89</v>
      </c>
      <c r="Q6" t="s" s="31">
        <v>28</v>
      </c>
      <c r="R6" s="32">
        <f>SUMIF(C3:C50,"89",N3:N50)</f>
        <v>0</v>
      </c>
      <c r="S6" s="33"/>
      <c r="T6" s="34">
        <f>SUMIF(C3:C50,"89",L3:L50)</f>
        <v>0</v>
      </c>
    </row>
    <row r="7" ht="31.25" customHeight="1">
      <c r="A7" t="s" s="23">
        <f>IF(M7&lt;1,"NO","SI")</f>
        <v>17</v>
      </c>
      <c r="B7" t="s" s="138">
        <v>323</v>
      </c>
      <c r="C7" s="139">
        <v>69</v>
      </c>
      <c r="D7" t="s" s="138">
        <v>48</v>
      </c>
      <c r="E7" s="139">
        <v>90</v>
      </c>
      <c r="F7" s="24"/>
      <c r="G7" s="24"/>
      <c r="H7" s="24"/>
      <c r="I7" s="24"/>
      <c r="J7" s="24"/>
      <c r="K7" s="26"/>
      <c r="L7" s="27">
        <f>SUM(E7:K7)</f>
        <v>90</v>
      </c>
      <c r="M7" s="28">
        <f>COUNTA(E7:K7)</f>
        <v>1</v>
      </c>
      <c r="N7" s="28">
        <f>IF(M7&gt;0,L7,0)</f>
        <v>90</v>
      </c>
      <c r="O7" s="29"/>
      <c r="P7" s="30">
        <v>1924</v>
      </c>
      <c r="Q7" t="s" s="31">
        <v>30</v>
      </c>
      <c r="R7" s="32">
        <f>SUMIF(C3:C50,"1924",N3:N50)</f>
        <v>0</v>
      </c>
      <c r="S7" s="33"/>
      <c r="T7" s="34">
        <f>SUMIF(C3:C50,"1924",L3:L50)</f>
        <v>0</v>
      </c>
    </row>
    <row r="8" ht="31.25" customHeight="1">
      <c r="A8" t="s" s="23">
        <f>IF(M8&lt;1,"NO","SI")</f>
        <v>17</v>
      </c>
      <c r="B8" t="s" s="138">
        <v>324</v>
      </c>
      <c r="C8" s="139">
        <v>1533</v>
      </c>
      <c r="D8" t="s" s="138">
        <v>57</v>
      </c>
      <c r="E8" s="139">
        <v>50</v>
      </c>
      <c r="F8" s="24"/>
      <c r="G8" s="24"/>
      <c r="H8" s="24"/>
      <c r="I8" s="24"/>
      <c r="J8" s="24"/>
      <c r="K8" s="26"/>
      <c r="L8" s="27">
        <f>SUM(E8:K8)</f>
        <v>50</v>
      </c>
      <c r="M8" s="28">
        <f>COUNTA(E8:K8)</f>
        <v>1</v>
      </c>
      <c r="N8" s="28">
        <f>IF(M8&gt;0,L8,0)</f>
        <v>50</v>
      </c>
      <c r="O8" s="29"/>
      <c r="P8" s="30">
        <v>1098</v>
      </c>
      <c r="Q8" t="s" s="31">
        <v>32</v>
      </c>
      <c r="R8" s="32">
        <f>SUMIF(C3:C50,"1098",N3:N50)</f>
        <v>0</v>
      </c>
      <c r="S8" s="33"/>
      <c r="T8" s="34">
        <f>SUMIF(C3:C50,"1098",L3:L50)</f>
        <v>0</v>
      </c>
    </row>
    <row r="9" ht="31.25" customHeight="1">
      <c r="A9" t="s" s="23">
        <f>IF(M9&lt;1,"NO","SI")</f>
        <v>52</v>
      </c>
      <c r="B9" s="141"/>
      <c r="C9" s="139"/>
      <c r="D9" s="141"/>
      <c r="E9" s="139"/>
      <c r="F9" s="142"/>
      <c r="G9" s="142"/>
      <c r="H9" s="142"/>
      <c r="I9" s="142"/>
      <c r="J9" s="24"/>
      <c r="K9" s="26"/>
      <c r="L9" s="27">
        <f>SUM(E9:K9)</f>
        <v>0</v>
      </c>
      <c r="M9" s="28">
        <f>COUNTA(E9:K9)</f>
        <v>0</v>
      </c>
      <c r="N9" s="28">
        <f>IF(M9&gt;0,L9,0)</f>
        <v>0</v>
      </c>
      <c r="O9" s="29"/>
      <c r="P9" s="30">
        <v>1819</v>
      </c>
      <c r="Q9" t="s" s="31">
        <v>34</v>
      </c>
      <c r="R9" s="32">
        <f>SUMIF(C3:C50,"1819",N3:N50)</f>
        <v>170</v>
      </c>
      <c r="S9" s="33"/>
      <c r="T9" s="34">
        <f>SUMIF(C3:C50,"1819",L3:L50)</f>
        <v>170</v>
      </c>
    </row>
    <row r="10" ht="31.25" customHeight="1">
      <c r="A10" t="s" s="23">
        <f>IF(M10&lt;1,"NO","SI")</f>
        <v>52</v>
      </c>
      <c r="B10" s="143"/>
      <c r="C10" s="139"/>
      <c r="D10" s="143"/>
      <c r="E10" s="139"/>
      <c r="F10" s="24"/>
      <c r="G10" s="24"/>
      <c r="H10" s="24"/>
      <c r="I10" s="24"/>
      <c r="J10" s="24"/>
      <c r="K10" s="26"/>
      <c r="L10" s="27">
        <f>SUM(E10:K10)</f>
        <v>0</v>
      </c>
      <c r="M10" s="28">
        <f>COUNTA(E10:K10)</f>
        <v>0</v>
      </c>
      <c r="N10" s="28">
        <f>IF(M10&gt;0,L10,0)</f>
        <v>0</v>
      </c>
      <c r="O10" s="29"/>
      <c r="P10" s="30">
        <v>1540</v>
      </c>
      <c r="Q10" t="s" s="31">
        <v>37</v>
      </c>
      <c r="R10" s="32">
        <f>SUMIF(C3:C50,"1540",N3:N50)</f>
        <v>0</v>
      </c>
      <c r="S10" s="33"/>
      <c r="T10" s="34">
        <f>SUMIF(C3:C50,"1540",L3:L50)</f>
        <v>0</v>
      </c>
    </row>
    <row r="11" ht="31.25" customHeight="1">
      <c r="A11" t="s" s="23">
        <f>IF(M11&lt;1,"NO","SI")</f>
        <v>52</v>
      </c>
      <c r="B11" s="144"/>
      <c r="C11" s="139"/>
      <c r="D11" s="144"/>
      <c r="E11" s="139"/>
      <c r="F11" s="24"/>
      <c r="G11" s="24"/>
      <c r="H11" s="24"/>
      <c r="I11" s="24"/>
      <c r="J11" s="24"/>
      <c r="K11" s="26"/>
      <c r="L11" s="27">
        <f>SUM(E11:K11)</f>
        <v>0</v>
      </c>
      <c r="M11" s="28">
        <f>COUNTA(E11:K11)</f>
        <v>0</v>
      </c>
      <c r="N11" s="28">
        <f>IF(M11&gt;0,L11,0)</f>
        <v>0</v>
      </c>
      <c r="O11" s="29"/>
      <c r="P11" s="30">
        <v>1028</v>
      </c>
      <c r="Q11" t="s" s="31">
        <v>25</v>
      </c>
      <c r="R11" s="32">
        <f>SUMIF(C3:C50,"1028",N3:N50)</f>
        <v>530</v>
      </c>
      <c r="S11" s="33"/>
      <c r="T11" s="34">
        <f>SUMIF(C3:C50,"1028",L3:L50)</f>
        <v>530</v>
      </c>
    </row>
    <row r="12" ht="31.25" customHeight="1">
      <c r="A12" t="s" s="23">
        <f>IF(M12&lt;1,"NO","SI")</f>
        <v>52</v>
      </c>
      <c r="B12" s="144"/>
      <c r="C12" s="139"/>
      <c r="D12" s="144"/>
      <c r="E12" s="139"/>
      <c r="F12" s="24"/>
      <c r="G12" s="24"/>
      <c r="H12" s="24"/>
      <c r="I12" s="24"/>
      <c r="J12" s="24"/>
      <c r="K12" s="26"/>
      <c r="L12" s="27">
        <f>SUM(E12:K12)</f>
        <v>0</v>
      </c>
      <c r="M12" s="28">
        <f>COUNTA(E12:K12)</f>
        <v>0</v>
      </c>
      <c r="N12" s="28">
        <f>IF(M12&gt;0,L12,0)</f>
        <v>0</v>
      </c>
      <c r="O12" s="29"/>
      <c r="P12" s="30">
        <v>1854</v>
      </c>
      <c r="Q12" t="s" s="31">
        <v>40</v>
      </c>
      <c r="R12" s="32">
        <f>SUMIF(C3:C50,"1854",N3:N50)</f>
        <v>200</v>
      </c>
      <c r="S12" s="33"/>
      <c r="T12" s="34">
        <f>SUMIF(C3:C50,"1854",L3:L50)</f>
        <v>200</v>
      </c>
    </row>
    <row r="13" ht="31.25" customHeight="1">
      <c r="A13" t="s" s="23">
        <f>IF(M13&lt;1,"NO","SI")</f>
        <v>52</v>
      </c>
      <c r="B13" s="142"/>
      <c r="C13" s="139"/>
      <c r="D13" s="142"/>
      <c r="E13" s="139"/>
      <c r="F13" s="142"/>
      <c r="G13" s="142"/>
      <c r="H13" s="142"/>
      <c r="I13" s="142"/>
      <c r="J13" s="24"/>
      <c r="K13" s="26"/>
      <c r="L13" s="27">
        <f>SUM(E13:K13)</f>
        <v>0</v>
      </c>
      <c r="M13" s="28">
        <f>COUNTA(E13:K13)</f>
        <v>0</v>
      </c>
      <c r="N13" s="28">
        <f>IF(M13&gt;0,L13,0)</f>
        <v>0</v>
      </c>
      <c r="O13" s="29"/>
      <c r="P13" s="30">
        <v>1931</v>
      </c>
      <c r="Q13" t="s" s="31">
        <v>42</v>
      </c>
      <c r="R13" s="32">
        <f>SUMIF(C3:C50,"1931",N3:N50)</f>
        <v>0</v>
      </c>
      <c r="S13" s="33"/>
      <c r="T13" s="34">
        <f>SUMIF(C3:C50,"1931",L3:L50)</f>
        <v>0</v>
      </c>
    </row>
    <row r="14" ht="31.25" customHeight="1">
      <c r="A14" t="s" s="23">
        <f>IF(M14&lt;1,"NO","SI")</f>
        <v>52</v>
      </c>
      <c r="B14" s="142"/>
      <c r="C14" s="139"/>
      <c r="D14" s="142"/>
      <c r="E14" s="139"/>
      <c r="F14" s="142"/>
      <c r="G14" s="142"/>
      <c r="H14" s="142"/>
      <c r="I14" s="142"/>
      <c r="J14" s="24"/>
      <c r="K14" s="26"/>
      <c r="L14" s="27">
        <f>SUM(E14:K14)</f>
        <v>0</v>
      </c>
      <c r="M14" s="28">
        <f>COUNTA(E14:K14)</f>
        <v>0</v>
      </c>
      <c r="N14" s="28">
        <f>IF(M14&gt;0,L14,0)</f>
        <v>0</v>
      </c>
      <c r="O14" s="29"/>
      <c r="P14" s="30">
        <v>1375</v>
      </c>
      <c r="Q14" t="s" s="31">
        <v>44</v>
      </c>
      <c r="R14" s="32">
        <f>SUMIF(C3:C50,"1375",N3:N50)</f>
        <v>0</v>
      </c>
      <c r="S14" s="33"/>
      <c r="T14" s="34">
        <f>SUMIF(C3:C50,"1375",L3:L50)</f>
        <v>0</v>
      </c>
    </row>
    <row r="15" ht="31.25" customHeight="1">
      <c r="A15" t="s" s="23">
        <f>IF(M15&lt;1,"NO","SI")</f>
        <v>52</v>
      </c>
      <c r="B15" s="144"/>
      <c r="C15" s="139"/>
      <c r="D15" s="144"/>
      <c r="E15" s="139"/>
      <c r="F15" s="24"/>
      <c r="G15" s="24"/>
      <c r="H15" s="24"/>
      <c r="I15" s="24"/>
      <c r="J15" s="24"/>
      <c r="K15" s="26"/>
      <c r="L15" s="27">
        <f>SUM(E15:K15)</f>
        <v>0</v>
      </c>
      <c r="M15" s="28">
        <f>COUNTA(E15:K15)</f>
        <v>0</v>
      </c>
      <c r="N15" s="28">
        <f>IF(M15&gt;0,L15,0)</f>
        <v>0</v>
      </c>
      <c r="O15" s="29"/>
      <c r="P15" s="30">
        <v>1820</v>
      </c>
      <c r="Q15" t="s" s="31">
        <v>46</v>
      </c>
      <c r="R15" s="32">
        <f>SUMIF(C3:C50,"1820",N3:N50)</f>
        <v>0</v>
      </c>
      <c r="S15" s="33"/>
      <c r="T15" s="34">
        <f>SUMIF(C3:C50,"1820",L3:L50)</f>
        <v>0</v>
      </c>
    </row>
    <row r="16" ht="31.25" customHeight="1">
      <c r="A16" t="s" s="23">
        <f>IF(M16&lt;1,"NO","SI")</f>
        <v>52</v>
      </c>
      <c r="B16" s="142"/>
      <c r="C16" s="139"/>
      <c r="D16" s="142"/>
      <c r="E16" s="139"/>
      <c r="F16" s="142"/>
      <c r="G16" s="142"/>
      <c r="H16" s="142"/>
      <c r="I16" s="142"/>
      <c r="J16" s="24"/>
      <c r="K16" s="26"/>
      <c r="L16" s="27">
        <f>SUM(E16:K16)</f>
        <v>0</v>
      </c>
      <c r="M16" s="28">
        <f>COUNTA(E16:K16)</f>
        <v>0</v>
      </c>
      <c r="N16" s="28">
        <f>IF(M16&gt;0,L16,0)</f>
        <v>0</v>
      </c>
      <c r="O16" s="29"/>
      <c r="P16" s="30">
        <v>1463</v>
      </c>
      <c r="Q16" t="s" s="31">
        <v>49</v>
      </c>
      <c r="R16" s="32">
        <f>SUMIF(C3:C50,"1463",N3:N50)</f>
        <v>0</v>
      </c>
      <c r="S16" s="33"/>
      <c r="T16" s="34">
        <f>SUMIF(C3:C50,"1463",L3:L50)</f>
        <v>0</v>
      </c>
    </row>
    <row r="17" ht="31.25" customHeight="1">
      <c r="A17" t="s" s="23">
        <f>IF(M17&lt;1,"NO","SI")</f>
        <v>52</v>
      </c>
      <c r="B17" s="144"/>
      <c r="C17" s="139"/>
      <c r="D17" s="144"/>
      <c r="E17" s="139"/>
      <c r="F17" s="24"/>
      <c r="G17" s="24"/>
      <c r="H17" s="24"/>
      <c r="I17" s="24"/>
      <c r="J17" s="24"/>
      <c r="K17" s="26"/>
      <c r="L17" s="27">
        <f>SUM(E17:K17)</f>
        <v>0</v>
      </c>
      <c r="M17" s="28">
        <f>COUNTA(E17:K17)</f>
        <v>0</v>
      </c>
      <c r="N17" s="28">
        <f>IF(M17&gt;0,L17,0)</f>
        <v>0</v>
      </c>
      <c r="O17" s="29"/>
      <c r="P17" s="30">
        <v>1990</v>
      </c>
      <c r="Q17" t="s" s="31">
        <v>51</v>
      </c>
      <c r="R17" s="32">
        <f>SUMIF(C3:C50,"1990",N3:N50)</f>
        <v>0</v>
      </c>
      <c r="S17" s="33"/>
      <c r="T17" s="34">
        <f>SUMIF(C3:C50,"1990",L3:L50)</f>
        <v>0</v>
      </c>
    </row>
    <row r="18" ht="31.25" customHeight="1">
      <c r="A18" t="s" s="23">
        <f>IF(M18&lt;1,"NO","SI")</f>
        <v>52</v>
      </c>
      <c r="B18" s="142"/>
      <c r="C18" s="139"/>
      <c r="D18" s="142"/>
      <c r="E18" s="139"/>
      <c r="F18" s="142"/>
      <c r="G18" s="142"/>
      <c r="H18" s="142"/>
      <c r="I18" s="142"/>
      <c r="J18" s="24"/>
      <c r="K18" s="26"/>
      <c r="L18" s="27">
        <f>SUM(E18:K18)</f>
        <v>0</v>
      </c>
      <c r="M18" s="28">
        <f>COUNTA(E18:K18)</f>
        <v>0</v>
      </c>
      <c r="N18" s="28">
        <f>IF(M18&gt;0,L18,0)</f>
        <v>0</v>
      </c>
      <c r="O18" s="29"/>
      <c r="P18" s="30">
        <v>1214</v>
      </c>
      <c r="Q18" t="s" s="31">
        <v>53</v>
      </c>
      <c r="R18" s="32">
        <f>SUMIF(C3:C50,"1214",N3:N50)</f>
        <v>0</v>
      </c>
      <c r="S18" s="33"/>
      <c r="T18" s="34">
        <f>SUMIF(C3:C50,"1214",L3:L50)</f>
        <v>0</v>
      </c>
    </row>
    <row r="19" ht="31.25" customHeight="1">
      <c r="A19" t="s" s="23">
        <f>IF(M19&lt;1,"NO","SI")</f>
        <v>52</v>
      </c>
      <c r="B19" s="144"/>
      <c r="C19" s="139"/>
      <c r="D19" s="144"/>
      <c r="E19" s="139"/>
      <c r="F19" s="24"/>
      <c r="G19" s="24"/>
      <c r="H19" s="24"/>
      <c r="I19" s="24"/>
      <c r="J19" s="24"/>
      <c r="K19" s="26"/>
      <c r="L19" s="27">
        <f>SUM(E19:K19)</f>
        <v>0</v>
      </c>
      <c r="M19" s="28">
        <f>COUNTA(E19:K19)</f>
        <v>0</v>
      </c>
      <c r="N19" s="28">
        <f>IF(M19&gt;0,L19,0)</f>
        <v>0</v>
      </c>
      <c r="O19" s="29"/>
      <c r="P19" s="30">
        <v>1883</v>
      </c>
      <c r="Q19" t="s" s="31">
        <v>54</v>
      </c>
      <c r="R19" s="32">
        <f>SUMIF(C3:C50,"1883",N3:N50)</f>
        <v>0</v>
      </c>
      <c r="S19" s="33"/>
      <c r="T19" s="34">
        <f>SUMIF(C3:C50,"1883",L3:L50)</f>
        <v>0</v>
      </c>
    </row>
    <row r="20" ht="31.25" customHeight="1">
      <c r="A20" t="s" s="23">
        <f>IF(M20&lt;1,"NO","SI")</f>
        <v>52</v>
      </c>
      <c r="B20" s="142"/>
      <c r="C20" s="139"/>
      <c r="D20" s="142"/>
      <c r="E20" s="139"/>
      <c r="F20" s="142"/>
      <c r="G20" s="142"/>
      <c r="H20" s="142"/>
      <c r="I20" s="142"/>
      <c r="J20" s="24"/>
      <c r="K20" s="26"/>
      <c r="L20" s="27">
        <f>SUM(E20:K20)</f>
        <v>0</v>
      </c>
      <c r="M20" s="28">
        <f>COUNTA(E20:K20)</f>
        <v>0</v>
      </c>
      <c r="N20" s="28">
        <f>IF(M20&gt;0,L20,0)</f>
        <v>0</v>
      </c>
      <c r="O20" s="29"/>
      <c r="P20" s="30">
        <v>1406</v>
      </c>
      <c r="Q20" t="s" s="31">
        <v>55</v>
      </c>
      <c r="R20" s="32">
        <f>SUMIF(C3:C50,"1406",N3:N50)</f>
        <v>0</v>
      </c>
      <c r="S20" s="33"/>
      <c r="T20" s="34">
        <f>SUMIF(C3:C50,"1406",L3:L50)</f>
        <v>0</v>
      </c>
    </row>
    <row r="21" ht="28.3" customHeight="1">
      <c r="A21" t="s" s="23">
        <f>IF(M21&lt;1,"NO","SI")</f>
        <v>52</v>
      </c>
      <c r="B21" s="24"/>
      <c r="C21" s="25"/>
      <c r="D21" s="24"/>
      <c r="E21" s="25"/>
      <c r="F21" s="24"/>
      <c r="G21" s="24"/>
      <c r="H21" s="24"/>
      <c r="I21" s="24"/>
      <c r="J21" s="24"/>
      <c r="K21" s="26"/>
      <c r="L21" s="27">
        <f>SUM(E21:K21)</f>
        <v>0</v>
      </c>
      <c r="M21" s="28">
        <f>COUNTA(E21:K21)</f>
        <v>0</v>
      </c>
      <c r="N21" s="28">
        <f>IF(M21&gt;0,L21,0)</f>
        <v>0</v>
      </c>
      <c r="O21" s="29"/>
      <c r="P21" s="30">
        <v>69</v>
      </c>
      <c r="Q21" t="s" s="31">
        <v>56</v>
      </c>
      <c r="R21" s="32">
        <f>SUMIF(C3:C50,"69",N3:N50)</f>
        <v>90</v>
      </c>
      <c r="S21" s="33"/>
      <c r="T21" s="34">
        <f>SUMIF(C3:C50,"69",L3:L50)</f>
        <v>90</v>
      </c>
    </row>
    <row r="22" ht="28.3" customHeight="1">
      <c r="A22" t="s" s="23">
        <f>IF(M22&lt;1,"NO","SI")</f>
        <v>52</v>
      </c>
      <c r="B22" s="24"/>
      <c r="C22" s="25"/>
      <c r="D22" s="24"/>
      <c r="E22" s="25"/>
      <c r="F22" s="24"/>
      <c r="G22" s="24"/>
      <c r="H22" s="24"/>
      <c r="I22" s="24"/>
      <c r="J22" s="24"/>
      <c r="K22" s="26"/>
      <c r="L22" s="27">
        <f>SUM(E22:K22)</f>
        <v>0</v>
      </c>
      <c r="M22" s="28">
        <f>COUNTA(E22:K22)</f>
        <v>0</v>
      </c>
      <c r="N22" s="28">
        <f>IF(M22&gt;0,L22,0)</f>
        <v>0</v>
      </c>
      <c r="O22" s="29"/>
      <c r="P22" s="30">
        <v>1533</v>
      </c>
      <c r="Q22" t="s" s="31">
        <v>57</v>
      </c>
      <c r="R22" s="32">
        <f>SUMIF(C3:C50,"1533",N3:N50)</f>
        <v>50</v>
      </c>
      <c r="S22" s="33"/>
      <c r="T22" s="34">
        <f>SUMIF(C3:C50,"1533",L3:L50)</f>
        <v>50</v>
      </c>
    </row>
    <row r="23" ht="31.25" customHeight="1">
      <c r="A23" t="s" s="23">
        <f>IF(M23&lt;1,"NO","SI")</f>
        <v>52</v>
      </c>
      <c r="B23" s="142"/>
      <c r="C23" s="139"/>
      <c r="D23" s="142"/>
      <c r="E23" s="139"/>
      <c r="F23" s="142"/>
      <c r="G23" s="142"/>
      <c r="H23" s="142"/>
      <c r="I23" s="142"/>
      <c r="J23" s="24"/>
      <c r="K23" s="26"/>
      <c r="L23" s="27">
        <f>SUM(E23:K23)</f>
        <v>0</v>
      </c>
      <c r="M23" s="28">
        <f>COUNTA(E23:K23)</f>
        <v>0</v>
      </c>
      <c r="N23" s="28">
        <f>IF(M23&gt;0,L23,0)</f>
        <v>0</v>
      </c>
      <c r="O23" s="29"/>
      <c r="P23" s="30">
        <v>77</v>
      </c>
      <c r="Q23" t="s" s="31">
        <v>58</v>
      </c>
      <c r="R23" s="32">
        <f>SUMIF(C3:C50,"77",N3:N50)</f>
        <v>0</v>
      </c>
      <c r="S23" s="33"/>
      <c r="T23" s="34">
        <f>SUMIF(C3:C50,"77",L3:L50)</f>
        <v>0</v>
      </c>
    </row>
    <row r="24" ht="31.25" customHeight="1">
      <c r="A24" t="s" s="23">
        <f>IF(M24&lt;1,"NO","SI")</f>
        <v>52</v>
      </c>
      <c r="B24" s="142"/>
      <c r="C24" s="139"/>
      <c r="D24" s="142"/>
      <c r="E24" s="139"/>
      <c r="F24" s="142"/>
      <c r="G24" s="142"/>
      <c r="H24" s="142"/>
      <c r="I24" s="142"/>
      <c r="J24" s="24"/>
      <c r="K24" s="26"/>
      <c r="L24" s="27">
        <f>SUM(E24:K24)</f>
        <v>0</v>
      </c>
      <c r="M24" s="28">
        <f>COUNTA(E24:K24)</f>
        <v>0</v>
      </c>
      <c r="N24" s="28">
        <f>IF(M24&gt;0,L24,0)</f>
        <v>0</v>
      </c>
      <c r="O24" s="29"/>
      <c r="P24" s="30">
        <v>1554</v>
      </c>
      <c r="Q24" t="s" s="31">
        <v>59</v>
      </c>
      <c r="R24" s="32">
        <f>SUMIF(C3:C41,"1554",N3:N41)</f>
        <v>0</v>
      </c>
      <c r="S24" s="33"/>
      <c r="T24" s="34">
        <f>SUMIF(C3:C41,"1554",L3:L41)</f>
        <v>0</v>
      </c>
    </row>
    <row r="25" ht="31.25" customHeight="1">
      <c r="A25" t="s" s="23">
        <f>IF(M25&lt;1,"NO","SI")</f>
        <v>52</v>
      </c>
      <c r="B25" s="144"/>
      <c r="C25" s="139"/>
      <c r="D25" s="144"/>
      <c r="E25" s="139"/>
      <c r="F25" s="24"/>
      <c r="G25" s="24"/>
      <c r="H25" s="24"/>
      <c r="I25" s="24"/>
      <c r="J25" s="24"/>
      <c r="K25" s="26"/>
      <c r="L25" s="27">
        <f>SUM(E25:K25)</f>
        <v>0</v>
      </c>
      <c r="M25" s="28">
        <f>COUNTA(E25:K25)</f>
        <v>0</v>
      </c>
      <c r="N25" s="28">
        <f>IF(M25&gt;0,L25,0)</f>
        <v>0</v>
      </c>
      <c r="O25" s="29"/>
      <c r="P25" s="39">
        <v>2062</v>
      </c>
      <c r="Q25" t="s" s="31">
        <v>19</v>
      </c>
      <c r="R25" s="32">
        <f>SUMIF(C3:C41,"2062",N3:N41)</f>
        <v>0</v>
      </c>
      <c r="S25" s="33"/>
      <c r="T25" s="34">
        <f>SUMIF(C3:C41,"2062",L3:L41)</f>
        <v>0</v>
      </c>
    </row>
    <row r="26" ht="31.25" customHeight="1">
      <c r="A26" t="s" s="23">
        <f>IF(M26&lt;1,"NO","SI")</f>
        <v>52</v>
      </c>
      <c r="B26" s="142"/>
      <c r="C26" s="139"/>
      <c r="D26" s="142"/>
      <c r="E26" s="139"/>
      <c r="F26" s="142"/>
      <c r="G26" s="142"/>
      <c r="H26" s="142"/>
      <c r="I26" s="142"/>
      <c r="J26" s="24"/>
      <c r="K26" s="26"/>
      <c r="L26" s="27">
        <f>SUM(E26:K26)</f>
        <v>0</v>
      </c>
      <c r="M26" s="28">
        <f>COUNTA(E26:K26)</f>
        <v>0</v>
      </c>
      <c r="N26" s="28">
        <f>IF(M26&gt;0,L26,0)</f>
        <v>0</v>
      </c>
      <c r="O26" s="29"/>
      <c r="P26" s="39">
        <v>2077</v>
      </c>
      <c r="Q26" t="s" s="31">
        <v>22</v>
      </c>
      <c r="R26" s="32">
        <f>SUMIF(C3:C42,"2077",N3:N42)</f>
        <v>0</v>
      </c>
      <c r="S26" s="33"/>
      <c r="T26" s="34">
        <f>SUMIF(C3:C42,"2077",L3:L42)</f>
        <v>0</v>
      </c>
    </row>
    <row r="27" ht="31.25" customHeight="1">
      <c r="A27" t="s" s="23">
        <f>IF(M27&lt;1,"NO","SI")</f>
        <v>52</v>
      </c>
      <c r="B27" s="142"/>
      <c r="C27" s="139"/>
      <c r="D27" s="142"/>
      <c r="E27" s="139"/>
      <c r="F27" s="142"/>
      <c r="G27" s="142"/>
      <c r="H27" s="142"/>
      <c r="I27" s="142"/>
      <c r="J27" s="24"/>
      <c r="K27" s="26"/>
      <c r="L27" s="27">
        <f>SUM(E27:K27)</f>
        <v>0</v>
      </c>
      <c r="M27" s="28">
        <f>COUNTA(E27:K27)</f>
        <v>0</v>
      </c>
      <c r="N27" s="28">
        <f>IF(M27&gt;0,L27,0)</f>
        <v>0</v>
      </c>
      <c r="O27" s="29"/>
      <c r="P27" s="39">
        <v>2030</v>
      </c>
      <c r="Q27" t="s" s="31">
        <v>60</v>
      </c>
      <c r="R27" s="32">
        <f>SUMIF(C3:C44,"2030",N3:N44)</f>
        <v>0</v>
      </c>
      <c r="S27" s="33"/>
      <c r="T27" s="34">
        <f>SUMIF(C3:C44,"2030",L3:L44)</f>
        <v>0</v>
      </c>
    </row>
    <row r="28" ht="31.25" customHeight="1">
      <c r="A28" t="s" s="23">
        <f>IF(M28&lt;1,"NO","SI")</f>
        <v>52</v>
      </c>
      <c r="B28" s="142"/>
      <c r="C28" s="139"/>
      <c r="D28" s="142"/>
      <c r="E28" s="139"/>
      <c r="F28" s="142"/>
      <c r="G28" s="142"/>
      <c r="H28" s="142"/>
      <c r="I28" s="142"/>
      <c r="J28" s="24"/>
      <c r="K28" s="26"/>
      <c r="L28" s="27">
        <f>SUM(E28:K28)</f>
        <v>0</v>
      </c>
      <c r="M28" s="28">
        <f>COUNTA(E28:K28)</f>
        <v>0</v>
      </c>
      <c r="N28" s="28">
        <f>IF(M28&gt;0,L28,0)</f>
        <v>0</v>
      </c>
      <c r="O28" s="29"/>
      <c r="P28" s="39">
        <v>87</v>
      </c>
      <c r="Q28" t="s" s="31">
        <v>61</v>
      </c>
      <c r="R28" s="32">
        <f>SUMIF(C3:C44,"87",N3:N44)</f>
        <v>0</v>
      </c>
      <c r="S28" s="33"/>
      <c r="T28" s="34">
        <f>SUMIF(C3:C44,"87",L3:L44)</f>
        <v>0</v>
      </c>
    </row>
    <row r="29" ht="31.25" customHeight="1">
      <c r="A29" t="s" s="23">
        <f>IF(M29&lt;1,"NO","SI")</f>
        <v>52</v>
      </c>
      <c r="B29" s="142"/>
      <c r="C29" s="139"/>
      <c r="D29" s="142"/>
      <c r="E29" s="139"/>
      <c r="F29" s="142"/>
      <c r="G29" s="142"/>
      <c r="H29" s="142"/>
      <c r="I29" s="142"/>
      <c r="J29" s="24"/>
      <c r="K29" s="26"/>
      <c r="L29" s="27">
        <f>SUM(E29:K29)</f>
        <v>0</v>
      </c>
      <c r="M29" s="28">
        <f>COUNTA(E29:K29)</f>
        <v>0</v>
      </c>
      <c r="N29" s="28">
        <f>IF(M29&gt;0,L29,0)</f>
        <v>0</v>
      </c>
      <c r="O29" s="29"/>
      <c r="P29" s="39">
        <v>2113</v>
      </c>
      <c r="Q29" t="s" s="31">
        <v>62</v>
      </c>
      <c r="R29" s="32">
        <f>SUMIF(C4:C50,"2113",N4:N50)</f>
        <v>0</v>
      </c>
      <c r="S29" s="33"/>
      <c r="T29" s="34">
        <f>SUMIF(C4:C50,"2113",L4:L50)</f>
        <v>0</v>
      </c>
    </row>
    <row r="30" ht="31.25" customHeight="1">
      <c r="A30" t="s" s="23">
        <f>IF(M30&lt;1,"NO","SI")</f>
        <v>52</v>
      </c>
      <c r="B30" s="142"/>
      <c r="C30" s="139"/>
      <c r="D30" s="142"/>
      <c r="E30" s="139"/>
      <c r="F30" s="142"/>
      <c r="G30" s="142"/>
      <c r="H30" s="142"/>
      <c r="I30" s="142"/>
      <c r="J30" s="24"/>
      <c r="K30" s="26"/>
      <c r="L30" s="27">
        <f>SUM(E30:K30)</f>
        <v>0</v>
      </c>
      <c r="M30" s="28">
        <f>COUNTA(E30:K30)</f>
        <v>0</v>
      </c>
      <c r="N30" s="28">
        <f>IF(M30&gt;0,L30,0)</f>
        <v>0</v>
      </c>
      <c r="O30" s="29"/>
      <c r="P30" s="39"/>
      <c r="Q30" s="40"/>
      <c r="R30" s="41"/>
      <c r="S30" s="33"/>
      <c r="T30" s="42"/>
    </row>
    <row r="31" ht="31.25" customHeight="1">
      <c r="A31" t="s" s="23">
        <f>IF(M31&lt;1,"NO","SI")</f>
        <v>52</v>
      </c>
      <c r="B31" s="142"/>
      <c r="C31" s="139"/>
      <c r="D31" s="142"/>
      <c r="E31" s="139"/>
      <c r="F31" s="142"/>
      <c r="G31" s="142"/>
      <c r="H31" s="142"/>
      <c r="I31" s="142"/>
      <c r="J31" s="24"/>
      <c r="K31" s="26"/>
      <c r="L31" s="27">
        <f>SUM(E31:K31)</f>
        <v>0</v>
      </c>
      <c r="M31" s="28">
        <f>COUNTA(E31:K31)</f>
        <v>0</v>
      </c>
      <c r="N31" s="28">
        <f>IF(M31&gt;0,L31,0)</f>
        <v>0</v>
      </c>
      <c r="O31" s="29"/>
      <c r="P31" s="39"/>
      <c r="Q31" s="40"/>
      <c r="R31" s="41"/>
      <c r="S31" s="33"/>
      <c r="T31" s="42"/>
    </row>
    <row r="32" ht="31.25" customHeight="1">
      <c r="A32" t="s" s="23">
        <f>IF(M32&lt;1,"NO","SI")</f>
        <v>52</v>
      </c>
      <c r="B32" s="144"/>
      <c r="C32" s="139"/>
      <c r="D32" s="144"/>
      <c r="E32" s="139"/>
      <c r="F32" s="24"/>
      <c r="G32" s="24"/>
      <c r="H32" s="24"/>
      <c r="I32" s="24"/>
      <c r="J32" s="24"/>
      <c r="K32" s="26"/>
      <c r="L32" s="27">
        <f>SUM(E32:K32)</f>
        <v>0</v>
      </c>
      <c r="M32" s="28">
        <f>COUNTA(E32:K32)</f>
        <v>0</v>
      </c>
      <c r="N32" s="28">
        <f>IF(M32&gt;0,L32,0)</f>
        <v>0</v>
      </c>
      <c r="O32" s="29"/>
      <c r="P32" s="39"/>
      <c r="Q32" s="40"/>
      <c r="R32" s="41"/>
      <c r="S32" s="33"/>
      <c r="T32" s="42"/>
    </row>
    <row r="33" ht="28.3" customHeight="1">
      <c r="A33" t="s" s="23">
        <f>IF(M33&lt;1,"NO","SI")</f>
        <v>52</v>
      </c>
      <c r="B33" s="24"/>
      <c r="C33" s="25"/>
      <c r="D33" s="24"/>
      <c r="E33" s="25"/>
      <c r="F33" s="24"/>
      <c r="G33" s="24"/>
      <c r="H33" s="24"/>
      <c r="I33" s="24"/>
      <c r="J33" s="24"/>
      <c r="K33" s="26"/>
      <c r="L33" s="27">
        <f>SUM(E33:K33)</f>
        <v>0</v>
      </c>
      <c r="M33" s="28">
        <f>COUNTA(E33:K33)</f>
        <v>0</v>
      </c>
      <c r="N33" s="28">
        <f>IF(M33&gt;0,L33,0)</f>
        <v>0</v>
      </c>
      <c r="O33" s="29"/>
      <c r="P33" s="39"/>
      <c r="Q33" s="40"/>
      <c r="R33" s="41"/>
      <c r="S33" s="33"/>
      <c r="T33" s="42"/>
    </row>
    <row r="34" ht="31.25" customHeight="1">
      <c r="A34" t="s" s="23">
        <f>IF(M34&lt;1,"NO","SI")</f>
        <v>52</v>
      </c>
      <c r="B34" s="142"/>
      <c r="C34" s="139"/>
      <c r="D34" s="142"/>
      <c r="E34" s="139"/>
      <c r="F34" s="142"/>
      <c r="G34" s="142"/>
      <c r="H34" s="142"/>
      <c r="I34" s="142"/>
      <c r="J34" s="24"/>
      <c r="K34" s="26"/>
      <c r="L34" s="27">
        <f>SUM(E34:K34)</f>
        <v>0</v>
      </c>
      <c r="M34" s="28">
        <f>COUNTA(E34:K34)</f>
        <v>0</v>
      </c>
      <c r="N34" s="28">
        <f>IF(M34&gt;0,L34,0)</f>
        <v>0</v>
      </c>
      <c r="O34" s="29"/>
      <c r="P34" s="39"/>
      <c r="Q34" s="40"/>
      <c r="R34" s="41"/>
      <c r="S34" s="33"/>
      <c r="T34" s="42"/>
    </row>
    <row r="35" ht="31.25" customHeight="1">
      <c r="A35" t="s" s="23">
        <f>IF(M35&lt;1,"NO","SI")</f>
        <v>52</v>
      </c>
      <c r="B35" s="142"/>
      <c r="C35" s="139"/>
      <c r="D35" s="142"/>
      <c r="E35" s="139"/>
      <c r="F35" s="142"/>
      <c r="G35" s="142"/>
      <c r="H35" s="142"/>
      <c r="I35" s="142"/>
      <c r="J35" s="24"/>
      <c r="K35" s="26"/>
      <c r="L35" s="27">
        <f>SUM(E35:K35)</f>
        <v>0</v>
      </c>
      <c r="M35" s="28">
        <f>COUNTA(E35:K35)</f>
        <v>0</v>
      </c>
      <c r="N35" s="28">
        <f>IF(M35&gt;0,L35,0)</f>
        <v>0</v>
      </c>
      <c r="O35" s="29"/>
      <c r="P35" s="39"/>
      <c r="Q35" s="40"/>
      <c r="R35" s="41"/>
      <c r="S35" s="33"/>
      <c r="T35" s="42"/>
    </row>
    <row r="36" ht="31.25" customHeight="1">
      <c r="A36" t="s" s="23">
        <f>IF(M36&lt;1,"NO","SI")</f>
        <v>52</v>
      </c>
      <c r="B36" s="142"/>
      <c r="C36" s="139"/>
      <c r="D36" s="142"/>
      <c r="E36" s="139"/>
      <c r="F36" s="142"/>
      <c r="G36" s="142"/>
      <c r="H36" s="142"/>
      <c r="I36" s="142"/>
      <c r="J36" s="24"/>
      <c r="K36" s="26"/>
      <c r="L36" s="27">
        <f>SUM(E36:K36)</f>
        <v>0</v>
      </c>
      <c r="M36" s="28">
        <f>COUNTA(E36:K36)</f>
        <v>0</v>
      </c>
      <c r="N36" s="28">
        <f>IF(M36&gt;0,L36,0)</f>
        <v>0</v>
      </c>
      <c r="O36" s="29"/>
      <c r="P36" s="39"/>
      <c r="Q36" s="40"/>
      <c r="R36" s="41"/>
      <c r="S36" s="33"/>
      <c r="T36" s="42"/>
    </row>
    <row r="37" ht="31.25" customHeight="1">
      <c r="A37" t="s" s="23">
        <f>IF(M37&lt;1,"NO","SI")</f>
        <v>52</v>
      </c>
      <c r="B37" s="142"/>
      <c r="C37" s="139"/>
      <c r="D37" s="142"/>
      <c r="E37" s="139"/>
      <c r="F37" s="142"/>
      <c r="G37" s="142"/>
      <c r="H37" s="142"/>
      <c r="I37" s="142"/>
      <c r="J37" s="24"/>
      <c r="K37" s="26"/>
      <c r="L37" s="27">
        <f>SUM(E37:K37)</f>
        <v>0</v>
      </c>
      <c r="M37" s="28">
        <f>COUNTA(E37:K37)</f>
        <v>0</v>
      </c>
      <c r="N37" s="28">
        <f>IF(M37&gt;0,L37,0)</f>
        <v>0</v>
      </c>
      <c r="O37" s="29"/>
      <c r="P37" s="39"/>
      <c r="Q37" s="40"/>
      <c r="R37" s="41"/>
      <c r="S37" s="33"/>
      <c r="T37" s="42"/>
    </row>
    <row r="38" ht="31.25" customHeight="1">
      <c r="A38" t="s" s="23">
        <f>IF(M38&lt;1,"NO","SI")</f>
        <v>52</v>
      </c>
      <c r="B38" s="142"/>
      <c r="C38" s="139"/>
      <c r="D38" s="142"/>
      <c r="E38" s="139"/>
      <c r="F38" s="142"/>
      <c r="G38" s="142"/>
      <c r="H38" s="142"/>
      <c r="I38" s="142"/>
      <c r="J38" s="24"/>
      <c r="K38" s="26"/>
      <c r="L38" s="27">
        <f>SUM(E38:K38)</f>
        <v>0</v>
      </c>
      <c r="M38" s="28">
        <f>COUNTA(E38:K38)</f>
        <v>0</v>
      </c>
      <c r="N38" s="28">
        <f>IF(M38&gt;0,L38,0)</f>
        <v>0</v>
      </c>
      <c r="O38" s="29"/>
      <c r="P38" s="39"/>
      <c r="Q38" s="40"/>
      <c r="R38" s="41"/>
      <c r="S38" s="33"/>
      <c r="T38" s="42"/>
    </row>
    <row r="39" ht="31.25" customHeight="1">
      <c r="A39" t="s" s="23">
        <f>IF(M39&lt;1,"NO","SI")</f>
        <v>52</v>
      </c>
      <c r="B39" s="142"/>
      <c r="C39" s="139"/>
      <c r="D39" s="142"/>
      <c r="E39" s="139"/>
      <c r="F39" s="142"/>
      <c r="G39" s="142"/>
      <c r="H39" s="142"/>
      <c r="I39" s="142"/>
      <c r="J39" s="24"/>
      <c r="K39" s="26"/>
      <c r="L39" s="27">
        <f>SUM(E39:K39)</f>
        <v>0</v>
      </c>
      <c r="M39" s="28">
        <f>COUNTA(E39:K39)</f>
        <v>0</v>
      </c>
      <c r="N39" s="28">
        <f>IF(M39&gt;0,L39,0)</f>
        <v>0</v>
      </c>
      <c r="O39" s="29"/>
      <c r="P39" s="39"/>
      <c r="Q39" s="40"/>
      <c r="R39" s="41"/>
      <c r="S39" s="33"/>
      <c r="T39" s="42"/>
    </row>
    <row r="40" ht="31.25" customHeight="1">
      <c r="A40" t="s" s="23">
        <f>IF(M40&lt;1,"NO","SI")</f>
        <v>52</v>
      </c>
      <c r="B40" s="142"/>
      <c r="C40" s="139"/>
      <c r="D40" s="142"/>
      <c r="E40" s="139"/>
      <c r="F40" s="142"/>
      <c r="G40" s="142"/>
      <c r="H40" s="142"/>
      <c r="I40" s="142"/>
      <c r="J40" s="24"/>
      <c r="K40" s="26"/>
      <c r="L40" s="27">
        <f>SUM(E40:K40)</f>
        <v>0</v>
      </c>
      <c r="M40" s="28">
        <f>COUNTA(E40:K40)</f>
        <v>0</v>
      </c>
      <c r="N40" s="28">
        <f>IF(M40&gt;0,L40,0)</f>
        <v>0</v>
      </c>
      <c r="O40" s="29"/>
      <c r="P40" s="39"/>
      <c r="Q40" s="40"/>
      <c r="R40" s="41"/>
      <c r="S40" s="33"/>
      <c r="T40" s="42"/>
    </row>
    <row r="41" ht="28.3" customHeight="1">
      <c r="A41" t="s" s="23">
        <f>IF(M41&lt;1,"NO","SI")</f>
        <v>52</v>
      </c>
      <c r="B41" s="24"/>
      <c r="C41" s="25"/>
      <c r="D41" s="24"/>
      <c r="E41" s="25"/>
      <c r="F41" s="24"/>
      <c r="G41" s="24"/>
      <c r="H41" s="24"/>
      <c r="I41" s="24"/>
      <c r="J41" s="24"/>
      <c r="K41" s="26"/>
      <c r="L41" s="27">
        <f>SUM(E41:K41)</f>
        <v>0</v>
      </c>
      <c r="M41" s="28">
        <f>COUNTA(E41:K41)</f>
        <v>0</v>
      </c>
      <c r="N41" s="28">
        <f>IF(M41&gt;0,L41,0)</f>
        <v>0</v>
      </c>
      <c r="O41" s="43"/>
      <c r="P41" s="44"/>
      <c r="Q41" s="82"/>
      <c r="R41" s="83">
        <f>SUM(R3:R40)</f>
        <v>1040</v>
      </c>
      <c r="S41" s="84"/>
      <c r="T41" s="47">
        <f>SUM(T3:T40)</f>
        <v>1040</v>
      </c>
    </row>
    <row r="42" ht="27.8" customHeight="1">
      <c r="A42" s="49">
        <f>COUNTIF(A3:A41,"SI")</f>
        <v>6</v>
      </c>
      <c r="B42" s="49">
        <f>COUNTA(B3:B41)</f>
        <v>6</v>
      </c>
      <c r="C42" s="50"/>
      <c r="D42" s="49"/>
      <c r="E42" s="50"/>
      <c r="F42" s="49"/>
      <c r="G42" s="49"/>
      <c r="H42" s="49"/>
      <c r="I42" s="49"/>
      <c r="J42" s="51"/>
      <c r="K42" s="128"/>
      <c r="L42" s="105">
        <f>SUM(L3:L41)</f>
        <v>1040</v>
      </c>
      <c r="M42" s="53"/>
      <c r="N42" s="106">
        <f>SUM(N3:N41)</f>
        <v>1040</v>
      </c>
      <c r="O42" s="43"/>
      <c r="P42" s="10"/>
      <c r="Q42" s="10"/>
      <c r="R42" s="85"/>
      <c r="S42" s="10"/>
      <c r="T42" s="44"/>
    </row>
    <row r="43" ht="15.65" customHeight="1">
      <c r="A43" s="10"/>
      <c r="B43" s="10"/>
      <c r="C43" s="145"/>
      <c r="D43" s="10"/>
      <c r="E43" s="10"/>
      <c r="F43" s="10"/>
      <c r="G43" s="10"/>
      <c r="H43" s="10"/>
      <c r="I43" s="10"/>
      <c r="J43" s="10"/>
      <c r="K43" s="10"/>
      <c r="L43" s="85"/>
      <c r="M43" s="10"/>
      <c r="N43" s="85"/>
      <c r="O43" s="10"/>
      <c r="P43" s="10"/>
      <c r="Q43" s="10"/>
      <c r="R43" s="10"/>
      <c r="S43" s="10"/>
      <c r="T43" s="10"/>
    </row>
    <row r="44" ht="15.65" customHeight="1">
      <c r="A44" s="10"/>
      <c r="B44" s="10"/>
      <c r="C44" s="145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</row>
    <row r="45" ht="15.65" customHeight="1">
      <c r="A45" s="10"/>
      <c r="B45" s="10"/>
      <c r="C45" s="145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</row>
    <row r="46" ht="15.65" customHeight="1">
      <c r="A46" s="10"/>
      <c r="B46" s="10"/>
      <c r="C46" s="145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</row>
    <row r="47" ht="15.65" customHeigh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</row>
    <row r="48" ht="15.65" customHeight="1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</row>
    <row r="49" ht="15.6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</row>
    <row r="50" ht="15.65" customHeight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</row>
    <row r="51" ht="15.65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</row>
    <row r="52" ht="15.65" customHeight="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</row>
  </sheetData>
  <mergeCells count="1">
    <mergeCell ref="A1:E1"/>
  </mergeCells>
  <pageMargins left="1" right="1" top="1" bottom="1" header="0.25" footer="0.25"/>
  <pageSetup firstPageNumber="1" fitToHeight="1" fitToWidth="1" scale="100" useFirstPageNumber="0" orientation="portrait" pageOrder="downThenOver"/>
  <headerFooter>
    <oddHeader>&amp;L&amp;"Times New Roman,Regular"&amp;12&amp;K000000YB F</oddHeader>
    <oddFooter>&amp;L&amp;"Helvetica,Regular"&amp;12&amp;K000000&amp;P</oddFooter>
  </headerFooter>
</worksheet>
</file>

<file path=xl/worksheets/sheet24.xml><?xml version="1.0" encoding="utf-8"?>
<worksheet xmlns:r="http://schemas.openxmlformats.org/officeDocument/2006/relationships" xmlns="http://schemas.openxmlformats.org/spreadsheetml/2006/main">
  <sheetPr>
    <pageSetUpPr fitToPage="1"/>
  </sheetPr>
  <dimension ref="A1:L3"/>
  <sheetViews>
    <sheetView workbookViewId="0" showGridLines="0" defaultGridColor="1"/>
  </sheetViews>
  <sheetFormatPr defaultColWidth="16.3333" defaultRowHeight="18" customHeight="1" outlineLevelRow="0" outlineLevelCol="0"/>
  <cols>
    <col min="1" max="1" width="4.70312" style="146" customWidth="1"/>
    <col min="2" max="2" width="18.8438" style="146" customWidth="1"/>
    <col min="3" max="3" width="5.22656" style="146" customWidth="1"/>
    <col min="4" max="4" width="21.1172" style="146" customWidth="1"/>
    <col min="5" max="5" width="11.25" style="146" customWidth="1"/>
    <col min="6" max="6" width="11.1406" style="146" customWidth="1"/>
    <col min="7" max="7" width="11.3906" style="146" customWidth="1"/>
    <col min="8" max="8" width="11.3906" style="146" customWidth="1"/>
    <col min="9" max="9" width="11.3906" style="146" customWidth="1"/>
    <col min="10" max="10" width="11.3906" style="146" customWidth="1"/>
    <col min="11" max="11" width="11.3906" style="146" customWidth="1"/>
    <col min="12" max="12" width="11.3906" style="146" customWidth="1"/>
    <col min="13" max="256" width="16.3516" style="146" customWidth="1"/>
  </cols>
  <sheetData>
    <row r="1" ht="20.35" customHeight="1">
      <c r="A1" t="s" s="56">
        <v>318</v>
      </c>
      <c r="B1" s="57"/>
      <c r="C1" s="57"/>
      <c r="D1" s="57"/>
      <c r="E1" s="57"/>
      <c r="F1" s="94"/>
      <c r="G1" s="94"/>
      <c r="H1" s="94"/>
      <c r="I1" s="94"/>
      <c r="J1" s="94"/>
      <c r="K1" s="94"/>
      <c r="L1" s="94"/>
    </row>
    <row r="2" ht="32.35" customHeight="1">
      <c r="A2" s="61"/>
      <c r="B2" t="s" s="56">
        <v>1</v>
      </c>
      <c r="C2" t="s" s="56">
        <v>108</v>
      </c>
      <c r="D2" t="s" s="56">
        <v>3</v>
      </c>
      <c r="E2" t="s" s="56">
        <v>4</v>
      </c>
      <c r="F2" t="s" s="56">
        <v>5</v>
      </c>
      <c r="G2" t="s" s="56">
        <v>6</v>
      </c>
      <c r="H2" t="s" s="56">
        <v>7</v>
      </c>
      <c r="I2" t="s" s="56">
        <v>8</v>
      </c>
      <c r="J2" t="s" s="56">
        <v>9</v>
      </c>
      <c r="K2" t="s" s="56">
        <v>10</v>
      </c>
      <c r="L2" t="s" s="68">
        <v>11</v>
      </c>
    </row>
    <row r="3" ht="20.35" customHeight="1">
      <c r="A3" s="62"/>
      <c r="B3" s="62"/>
      <c r="C3" s="57"/>
      <c r="D3" s="62"/>
      <c r="E3" s="57"/>
      <c r="F3" s="57"/>
      <c r="G3" s="57"/>
      <c r="H3" s="57"/>
      <c r="I3" s="57"/>
      <c r="J3" s="57"/>
      <c r="K3" s="57"/>
      <c r="L3" s="63"/>
    </row>
  </sheetData>
  <mergeCells count="1">
    <mergeCell ref="A1:E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xl/worksheets/sheet25.xml><?xml version="1.0" encoding="utf-8"?>
<worksheet xmlns:r="http://schemas.openxmlformats.org/officeDocument/2006/relationships" xmlns="http://schemas.openxmlformats.org/spreadsheetml/2006/main">
  <dimension ref="A1:T44"/>
  <sheetViews>
    <sheetView workbookViewId="0" showGridLines="0" defaultGridColor="1"/>
  </sheetViews>
  <sheetFormatPr defaultColWidth="11.5" defaultRowHeight="12.75" customHeight="1" outlineLevelRow="0" outlineLevelCol="0"/>
  <cols>
    <col min="1" max="1" width="11.5" style="147" customWidth="1"/>
    <col min="2" max="2" width="56.8516" style="147" customWidth="1"/>
    <col min="3" max="3" width="13.6719" style="147" customWidth="1"/>
    <col min="4" max="4" width="79.5" style="147" customWidth="1"/>
    <col min="5" max="5" width="23.5" style="147" customWidth="1"/>
    <col min="6" max="6" width="23.5" style="147" customWidth="1"/>
    <col min="7" max="7" width="23" style="147" customWidth="1"/>
    <col min="8" max="8" width="23" style="147" customWidth="1"/>
    <col min="9" max="9" width="23" style="147" customWidth="1"/>
    <col min="10" max="10" width="23" style="147" customWidth="1"/>
    <col min="11" max="11" width="23" style="147" customWidth="1"/>
    <col min="12" max="12" width="24.3516" style="147" customWidth="1"/>
    <col min="13" max="13" width="14.3516" style="147" customWidth="1"/>
    <col min="14" max="14" width="27.3516" style="147" customWidth="1"/>
    <col min="15" max="15" width="11.5" style="147" customWidth="1"/>
    <col min="16" max="16" width="11.5" style="147" customWidth="1"/>
    <col min="17" max="17" width="56.3516" style="147" customWidth="1"/>
    <col min="18" max="18" width="11.5" style="147" customWidth="1"/>
    <col min="19" max="19" width="11.5" style="147" customWidth="1"/>
    <col min="20" max="20" width="36.5" style="147" customWidth="1"/>
    <col min="21" max="256" width="11.5" style="147" customWidth="1"/>
  </cols>
  <sheetData>
    <row r="1" ht="27.8" customHeight="1">
      <c r="A1" t="s" s="2">
        <v>325</v>
      </c>
      <c r="B1" s="3"/>
      <c r="C1" s="3"/>
      <c r="D1" s="3"/>
      <c r="E1" s="3"/>
      <c r="F1" s="2"/>
      <c r="G1" s="77"/>
      <c r="H1" s="78"/>
      <c r="I1" s="78"/>
      <c r="J1" s="78"/>
      <c r="K1" s="78"/>
      <c r="L1" s="9"/>
      <c r="M1" s="9"/>
      <c r="N1" s="9"/>
      <c r="O1" s="10"/>
      <c r="P1" s="9"/>
      <c r="Q1" s="9"/>
      <c r="R1" s="9"/>
      <c r="S1" s="10"/>
      <c r="T1" s="9"/>
    </row>
    <row r="2" ht="51.3" customHeight="1">
      <c r="A2" t="s" s="12">
        <v>107</v>
      </c>
      <c r="B2" t="s" s="12">
        <v>1</v>
      </c>
      <c r="C2" t="s" s="12">
        <v>108</v>
      </c>
      <c r="D2" t="s" s="12">
        <v>3</v>
      </c>
      <c r="E2" t="s" s="13">
        <v>4</v>
      </c>
      <c r="F2" t="s" s="13">
        <v>5</v>
      </c>
      <c r="G2" t="s" s="13">
        <v>64</v>
      </c>
      <c r="H2" t="s" s="13">
        <v>7</v>
      </c>
      <c r="I2" t="s" s="13">
        <v>8</v>
      </c>
      <c r="J2" t="s" s="13">
        <v>9</v>
      </c>
      <c r="K2" t="s" s="14">
        <v>10</v>
      </c>
      <c r="L2" t="s" s="15">
        <v>11</v>
      </c>
      <c r="M2" t="s" s="16">
        <v>12</v>
      </c>
      <c r="N2" t="s" s="16">
        <v>13</v>
      </c>
      <c r="O2" s="99"/>
      <c r="P2" t="s" s="18">
        <v>108</v>
      </c>
      <c r="Q2" t="s" s="19">
        <v>3</v>
      </c>
      <c r="R2" t="s" s="20">
        <v>15</v>
      </c>
      <c r="S2" s="21"/>
      <c r="T2" t="s" s="22">
        <v>16</v>
      </c>
    </row>
    <row r="3" ht="31.25" customHeight="1">
      <c r="A3" t="s" s="23">
        <f>IF(M3&lt;1,"NO","SI")</f>
        <v>17</v>
      </c>
      <c r="B3" t="s" s="138">
        <v>326</v>
      </c>
      <c r="C3" s="144">
        <v>1854</v>
      </c>
      <c r="D3" t="s" s="138">
        <v>40</v>
      </c>
      <c r="E3" s="139">
        <v>100</v>
      </c>
      <c r="F3" s="139">
        <v>100</v>
      </c>
      <c r="G3" s="24">
        <v>90</v>
      </c>
      <c r="H3" s="24"/>
      <c r="I3" s="24"/>
      <c r="J3" s="24"/>
      <c r="K3" s="26"/>
      <c r="L3" s="27">
        <f>SUM(E3:K3)</f>
        <v>290</v>
      </c>
      <c r="M3" s="28">
        <f>COUNTA(E3:K3)</f>
        <v>3</v>
      </c>
      <c r="N3" s="28">
        <f>IF(M3&gt;0,L3,0)</f>
        <v>290</v>
      </c>
      <c r="O3" s="29"/>
      <c r="P3" s="30">
        <v>1828</v>
      </c>
      <c r="Q3" t="s" s="31">
        <v>20</v>
      </c>
      <c r="R3" s="32">
        <f>SUMIF(C3:C44,"1828",N3:N44)</f>
        <v>0</v>
      </c>
      <c r="S3" s="33"/>
      <c r="T3" s="34">
        <f>SUMIF(C3:C44,"1824",L3:L44)</f>
        <v>0</v>
      </c>
    </row>
    <row r="4" ht="31.25" customHeight="1">
      <c r="A4" t="s" s="23">
        <f>IF(M4&lt;1,"NO","SI")</f>
        <v>17</v>
      </c>
      <c r="B4" t="s" s="138">
        <v>327</v>
      </c>
      <c r="C4" s="144">
        <v>1854</v>
      </c>
      <c r="D4" t="s" s="138">
        <v>40</v>
      </c>
      <c r="E4" s="139">
        <v>90</v>
      </c>
      <c r="F4" s="139">
        <v>90</v>
      </c>
      <c r="G4" s="24">
        <v>80</v>
      </c>
      <c r="H4" s="24"/>
      <c r="I4" s="24"/>
      <c r="J4" s="24"/>
      <c r="K4" s="26"/>
      <c r="L4" s="27">
        <f>SUM(E4:K4)</f>
        <v>260</v>
      </c>
      <c r="M4" s="28">
        <f>COUNTA(E4:K4)</f>
        <v>3</v>
      </c>
      <c r="N4" s="28">
        <f>IF(M4&gt;0,L4,0)</f>
        <v>260</v>
      </c>
      <c r="O4" s="29"/>
      <c r="P4" s="30">
        <v>1985</v>
      </c>
      <c r="Q4" t="s" s="31">
        <v>23</v>
      </c>
      <c r="R4" s="32">
        <f>SUMIF(C3:C44,"1985",N3:N44)</f>
        <v>0</v>
      </c>
      <c r="S4" s="33"/>
      <c r="T4" s="34">
        <f>SUMIF(C3:C44,"1985",L3:L44)</f>
        <v>0</v>
      </c>
    </row>
    <row r="5" ht="31.25" customHeight="1">
      <c r="A5" t="s" s="23">
        <f>IF(M5&lt;1,"NO","SI")</f>
        <v>17</v>
      </c>
      <c r="B5" t="s" s="138">
        <v>328</v>
      </c>
      <c r="C5" s="144">
        <v>1924</v>
      </c>
      <c r="D5" t="s" s="138">
        <v>105</v>
      </c>
      <c r="E5" s="139"/>
      <c r="F5" s="139"/>
      <c r="G5" s="24">
        <v>100</v>
      </c>
      <c r="H5" s="24"/>
      <c r="I5" s="24">
        <v>80</v>
      </c>
      <c r="J5" s="24"/>
      <c r="K5" s="26"/>
      <c r="L5" s="27">
        <f>SUM(E5:K5)</f>
        <v>180</v>
      </c>
      <c r="M5" s="28">
        <f>COUNTA(E5:K5)</f>
        <v>2</v>
      </c>
      <c r="N5" s="28">
        <f>IF(M5&gt;0,L5,0)</f>
        <v>180</v>
      </c>
      <c r="O5" s="29"/>
      <c r="P5" s="30">
        <v>1912</v>
      </c>
      <c r="Q5" t="s" s="31">
        <v>26</v>
      </c>
      <c r="R5" s="32">
        <f>SUMIF(C3:C44,"1912",N3:N44)</f>
        <v>0</v>
      </c>
      <c r="S5" s="33"/>
      <c r="T5" s="34">
        <f>SUMIF(C3:C44,"1912",L3:L44)</f>
        <v>0</v>
      </c>
    </row>
    <row r="6" ht="31.25" customHeight="1">
      <c r="A6" t="s" s="23">
        <f>IF(M6&lt;1,"NO","SI")</f>
        <v>17</v>
      </c>
      <c r="B6" t="s" s="138">
        <v>329</v>
      </c>
      <c r="C6" s="144">
        <v>89</v>
      </c>
      <c r="D6" t="s" s="138">
        <v>85</v>
      </c>
      <c r="E6" s="139"/>
      <c r="F6" s="139"/>
      <c r="G6" s="24"/>
      <c r="H6" s="24">
        <v>100</v>
      </c>
      <c r="I6" s="24"/>
      <c r="J6" s="24"/>
      <c r="K6" s="26"/>
      <c r="L6" s="27">
        <f>SUM(E6:K6)</f>
        <v>100</v>
      </c>
      <c r="M6" s="28">
        <f>COUNTA(E6:K6)</f>
        <v>1</v>
      </c>
      <c r="N6" s="28">
        <f>IF(M6&gt;0,L6,0)</f>
        <v>100</v>
      </c>
      <c r="O6" s="29"/>
      <c r="P6" s="30">
        <v>89</v>
      </c>
      <c r="Q6" t="s" s="31">
        <v>28</v>
      </c>
      <c r="R6" s="32">
        <f>SUMIF(C3:C44,"89",N3:N44)</f>
        <v>100</v>
      </c>
      <c r="S6" s="33"/>
      <c r="T6" s="34">
        <f>SUMIF(C3:C44,"89",L3:L44)</f>
        <v>100</v>
      </c>
    </row>
    <row r="7" ht="31.25" customHeight="1">
      <c r="A7" t="s" s="23">
        <f>IF(M7&lt;1,"NO","SI")</f>
        <v>17</v>
      </c>
      <c r="B7" t="s" s="138">
        <v>330</v>
      </c>
      <c r="C7" s="144">
        <v>87</v>
      </c>
      <c r="D7" t="s" s="138">
        <v>61</v>
      </c>
      <c r="E7" s="139"/>
      <c r="F7" s="139"/>
      <c r="G7" s="24"/>
      <c r="H7" s="24"/>
      <c r="I7" s="24">
        <v>100</v>
      </c>
      <c r="J7" s="24"/>
      <c r="K7" s="26"/>
      <c r="L7" s="27">
        <f>SUM(E7:K7)</f>
        <v>100</v>
      </c>
      <c r="M7" s="28">
        <f>COUNTA(E7:K7)</f>
        <v>1</v>
      </c>
      <c r="N7" s="28">
        <f>IF(M7&gt;0,L7,0)</f>
        <v>100</v>
      </c>
      <c r="O7" s="29"/>
      <c r="P7" s="30">
        <v>1924</v>
      </c>
      <c r="Q7" t="s" s="31">
        <v>30</v>
      </c>
      <c r="R7" s="32">
        <f>SUMIF(C3:C44,"1924",N3:N44)</f>
        <v>180</v>
      </c>
      <c r="S7" s="33"/>
      <c r="T7" s="34">
        <f>SUMIF(C3:C44,"1924",L3:L44)</f>
        <v>180</v>
      </c>
    </row>
    <row r="8" ht="31.25" customHeight="1">
      <c r="A8" t="s" s="23">
        <f>IF(M8&lt;1,"NO","SI")</f>
        <v>17</v>
      </c>
      <c r="B8" t="s" s="140">
        <v>331</v>
      </c>
      <c r="C8" s="142">
        <v>1819</v>
      </c>
      <c r="D8" t="s" s="140">
        <v>34</v>
      </c>
      <c r="E8" s="25"/>
      <c r="F8" s="25"/>
      <c r="G8" s="24"/>
      <c r="H8" s="24"/>
      <c r="I8" s="24">
        <v>90</v>
      </c>
      <c r="J8" s="24"/>
      <c r="K8" s="26"/>
      <c r="L8" s="27">
        <f>SUM(E8:K8)</f>
        <v>90</v>
      </c>
      <c r="M8" s="28">
        <f>COUNTA(E8:K8)</f>
        <v>1</v>
      </c>
      <c r="N8" s="28">
        <f>IF(M8&gt;0,L8,0)</f>
        <v>90</v>
      </c>
      <c r="O8" s="29"/>
      <c r="P8" s="30">
        <v>1098</v>
      </c>
      <c r="Q8" t="s" s="31">
        <v>32</v>
      </c>
      <c r="R8" s="32">
        <f>SUMIF(C3:C44,"1098",N3:N44)</f>
        <v>0</v>
      </c>
      <c r="S8" s="33"/>
      <c r="T8" s="34">
        <f>SUMIF(C3:C44,"1098",L3:L44)</f>
        <v>0</v>
      </c>
    </row>
    <row r="9" ht="31.25" customHeight="1">
      <c r="A9" t="s" s="23">
        <f>IF(M9&lt;1,"NO","SI")</f>
        <v>52</v>
      </c>
      <c r="B9" s="141"/>
      <c r="C9" s="142"/>
      <c r="D9" s="141"/>
      <c r="E9" s="139"/>
      <c r="F9" s="139"/>
      <c r="G9" s="142"/>
      <c r="H9" s="142"/>
      <c r="I9" s="142"/>
      <c r="J9" s="24"/>
      <c r="K9" s="26"/>
      <c r="L9" s="27">
        <f>SUM(E9:K9)</f>
        <v>0</v>
      </c>
      <c r="M9" s="28">
        <f>COUNTA(E9:K9)</f>
        <v>0</v>
      </c>
      <c r="N9" s="28">
        <f>IF(M9&gt;0,L9,0)</f>
        <v>0</v>
      </c>
      <c r="O9" s="29"/>
      <c r="P9" s="30">
        <v>1819</v>
      </c>
      <c r="Q9" t="s" s="31">
        <v>34</v>
      </c>
      <c r="R9" s="32">
        <f>SUMIF(C3:C44,"1819",N3:N44)</f>
        <v>90</v>
      </c>
      <c r="S9" s="33"/>
      <c r="T9" s="34">
        <f>SUMIF(C3:C44,"1819",L3:L44)</f>
        <v>90</v>
      </c>
    </row>
    <row r="10" ht="31.25" customHeight="1">
      <c r="A10" t="s" s="23">
        <f>IF(M10&lt;1,"NO","SI")</f>
        <v>52</v>
      </c>
      <c r="B10" s="143"/>
      <c r="C10" s="144"/>
      <c r="D10" s="143"/>
      <c r="E10" s="139"/>
      <c r="F10" s="139"/>
      <c r="G10" s="24"/>
      <c r="H10" s="24"/>
      <c r="I10" s="24"/>
      <c r="J10" s="24"/>
      <c r="K10" s="26"/>
      <c r="L10" s="27">
        <f>SUM(E10:K10)</f>
        <v>0</v>
      </c>
      <c r="M10" s="28">
        <f>COUNTA(E10:K10)</f>
        <v>0</v>
      </c>
      <c r="N10" s="28">
        <f>IF(M10&gt;0,L10,0)</f>
        <v>0</v>
      </c>
      <c r="O10" s="29"/>
      <c r="P10" s="30">
        <v>1540</v>
      </c>
      <c r="Q10" t="s" s="31">
        <v>37</v>
      </c>
      <c r="R10" s="32">
        <f>SUMIF(C3:C44,"1540",N3:N44)</f>
        <v>0</v>
      </c>
      <c r="S10" s="33"/>
      <c r="T10" s="34">
        <f>SUMIF(C3:C44,"1540",L3:L44)</f>
        <v>0</v>
      </c>
    </row>
    <row r="11" ht="31.25" customHeight="1">
      <c r="A11" t="s" s="23">
        <f>IF(M11&lt;1,"NO","SI")</f>
        <v>52</v>
      </c>
      <c r="B11" s="144"/>
      <c r="C11" s="144"/>
      <c r="D11" s="144"/>
      <c r="E11" s="139"/>
      <c r="F11" s="139"/>
      <c r="G11" s="24"/>
      <c r="H11" s="24"/>
      <c r="I11" s="24"/>
      <c r="J11" s="24"/>
      <c r="K11" s="26"/>
      <c r="L11" s="27">
        <f>SUM(E11:K11)</f>
        <v>0</v>
      </c>
      <c r="M11" s="28">
        <f>COUNTA(E11:K11)</f>
        <v>0</v>
      </c>
      <c r="N11" s="28">
        <f>IF(M11&gt;0,L11,0)</f>
        <v>0</v>
      </c>
      <c r="O11" s="29"/>
      <c r="P11" s="30">
        <v>1028</v>
      </c>
      <c r="Q11" t="s" s="31">
        <v>25</v>
      </c>
      <c r="R11" s="32">
        <f>SUMIF(C3:C44,"1028",N3:N44)</f>
        <v>0</v>
      </c>
      <c r="S11" s="33"/>
      <c r="T11" s="34">
        <f>SUMIF(C3:C44,"1028",L3:L44)</f>
        <v>0</v>
      </c>
    </row>
    <row r="12" ht="31.25" customHeight="1">
      <c r="A12" t="s" s="23">
        <f>IF(M12&lt;1,"NO","SI")</f>
        <v>52</v>
      </c>
      <c r="B12" s="144"/>
      <c r="C12" s="144"/>
      <c r="D12" s="144"/>
      <c r="E12" s="139"/>
      <c r="F12" s="139"/>
      <c r="G12" s="24"/>
      <c r="H12" s="24"/>
      <c r="I12" s="24"/>
      <c r="J12" s="24"/>
      <c r="K12" s="26"/>
      <c r="L12" s="27">
        <f>SUM(E12:K12)</f>
        <v>0</v>
      </c>
      <c r="M12" s="28">
        <f>COUNTA(E12:K12)</f>
        <v>0</v>
      </c>
      <c r="N12" s="28">
        <f>IF(M12&gt;0,L12,0)</f>
        <v>0</v>
      </c>
      <c r="O12" s="29"/>
      <c r="P12" s="30">
        <v>1854</v>
      </c>
      <c r="Q12" t="s" s="31">
        <v>40</v>
      </c>
      <c r="R12" s="32">
        <f>SUMIF(C3:C44,"1854",N3:N44)</f>
        <v>550</v>
      </c>
      <c r="S12" s="33"/>
      <c r="T12" s="34">
        <f>SUMIF(C3:C44,"1854",L3:L44)</f>
        <v>550</v>
      </c>
    </row>
    <row r="13" ht="31.25" customHeight="1">
      <c r="A13" t="s" s="23">
        <f>IF(M13&lt;1,"NO","SI")</f>
        <v>52</v>
      </c>
      <c r="B13" s="142"/>
      <c r="C13" s="142"/>
      <c r="D13" s="142"/>
      <c r="E13" s="139"/>
      <c r="F13" s="139"/>
      <c r="G13" s="142"/>
      <c r="H13" s="142"/>
      <c r="I13" s="142"/>
      <c r="J13" s="24"/>
      <c r="K13" s="26"/>
      <c r="L13" s="27">
        <f>SUM(E13:K13)</f>
        <v>0</v>
      </c>
      <c r="M13" s="28">
        <f>COUNTA(E13:K13)</f>
        <v>0</v>
      </c>
      <c r="N13" s="28">
        <f>IF(M13&gt;0,L13,0)</f>
        <v>0</v>
      </c>
      <c r="O13" s="29"/>
      <c r="P13" s="30">
        <v>1931</v>
      </c>
      <c r="Q13" t="s" s="31">
        <v>42</v>
      </c>
      <c r="R13" s="32">
        <f>SUMIF(C3:C44,"1931",N3:N44)</f>
        <v>0</v>
      </c>
      <c r="S13" s="33"/>
      <c r="T13" s="34">
        <f>SUMIF(C3:C44,"1931",L3:L44)</f>
        <v>0</v>
      </c>
    </row>
    <row r="14" ht="31.25" customHeight="1">
      <c r="A14" t="s" s="23">
        <f>IF(M14&lt;1,"NO","SI")</f>
        <v>52</v>
      </c>
      <c r="B14" s="142"/>
      <c r="C14" s="142"/>
      <c r="D14" s="142"/>
      <c r="E14" s="139"/>
      <c r="F14" s="139"/>
      <c r="G14" s="142"/>
      <c r="H14" s="142"/>
      <c r="I14" s="142"/>
      <c r="J14" s="24"/>
      <c r="K14" s="26"/>
      <c r="L14" s="27">
        <f>SUM(E14:K14)</f>
        <v>0</v>
      </c>
      <c r="M14" s="28">
        <f>COUNTA(E14:K14)</f>
        <v>0</v>
      </c>
      <c r="N14" s="28">
        <f>IF(M14&gt;0,L14,0)</f>
        <v>0</v>
      </c>
      <c r="O14" s="29"/>
      <c r="P14" s="30">
        <v>1375</v>
      </c>
      <c r="Q14" t="s" s="31">
        <v>44</v>
      </c>
      <c r="R14" s="32">
        <f>SUMIF(C3:C44,"1375",N3:N44)</f>
        <v>0</v>
      </c>
      <c r="S14" s="33"/>
      <c r="T14" s="34">
        <f>SUMIF(C3:C44,"1375",L3:L44)</f>
        <v>0</v>
      </c>
    </row>
    <row r="15" ht="31.25" customHeight="1">
      <c r="A15" t="s" s="23">
        <f>IF(M15&lt;1,"NO","SI")</f>
        <v>52</v>
      </c>
      <c r="B15" s="144"/>
      <c r="C15" s="144"/>
      <c r="D15" s="144"/>
      <c r="E15" s="139"/>
      <c r="F15" s="139"/>
      <c r="G15" s="24"/>
      <c r="H15" s="24"/>
      <c r="I15" s="24"/>
      <c r="J15" s="24"/>
      <c r="K15" s="26"/>
      <c r="L15" s="27">
        <f>SUM(E15:K15)</f>
        <v>0</v>
      </c>
      <c r="M15" s="28">
        <f>COUNTA(E15:K15)</f>
        <v>0</v>
      </c>
      <c r="N15" s="28">
        <f>IF(M15&gt;0,L15,0)</f>
        <v>0</v>
      </c>
      <c r="O15" s="29"/>
      <c r="P15" s="30">
        <v>1820</v>
      </c>
      <c r="Q15" t="s" s="31">
        <v>46</v>
      </c>
      <c r="R15" s="32">
        <f>SUMIF(C3:C44,"1820",N3:N44)</f>
        <v>0</v>
      </c>
      <c r="S15" s="33"/>
      <c r="T15" s="34">
        <f>SUMIF(C3:C44,"1820",L3:L44)</f>
        <v>0</v>
      </c>
    </row>
    <row r="16" ht="31.25" customHeight="1">
      <c r="A16" t="s" s="23">
        <f>IF(M16&lt;1,"NO","SI")</f>
        <v>52</v>
      </c>
      <c r="B16" s="142"/>
      <c r="C16" s="142"/>
      <c r="D16" s="142"/>
      <c r="E16" s="139"/>
      <c r="F16" s="139"/>
      <c r="G16" s="142"/>
      <c r="H16" s="142"/>
      <c r="I16" s="142"/>
      <c r="J16" s="24"/>
      <c r="K16" s="26"/>
      <c r="L16" s="27">
        <f>SUM(E16:K16)</f>
        <v>0</v>
      </c>
      <c r="M16" s="28">
        <f>COUNTA(E16:K16)</f>
        <v>0</v>
      </c>
      <c r="N16" s="28">
        <f>IF(M16&gt;0,L16,0)</f>
        <v>0</v>
      </c>
      <c r="O16" s="29"/>
      <c r="P16" s="30">
        <v>1463</v>
      </c>
      <c r="Q16" t="s" s="31">
        <v>49</v>
      </c>
      <c r="R16" s="32">
        <f>SUMIF(C3:C44,"1463",N3:N44)</f>
        <v>0</v>
      </c>
      <c r="S16" s="33"/>
      <c r="T16" s="34">
        <f>SUMIF(C3:C44,"1463",L3:L44)</f>
        <v>0</v>
      </c>
    </row>
    <row r="17" ht="31.25" customHeight="1">
      <c r="A17" t="s" s="23">
        <f>IF(M17&lt;1,"NO","SI")</f>
        <v>52</v>
      </c>
      <c r="B17" s="144"/>
      <c r="C17" s="144"/>
      <c r="D17" s="144"/>
      <c r="E17" s="139"/>
      <c r="F17" s="139"/>
      <c r="G17" s="24"/>
      <c r="H17" s="24"/>
      <c r="I17" s="24"/>
      <c r="J17" s="24"/>
      <c r="K17" s="26"/>
      <c r="L17" s="27">
        <f>SUM(E17:K17)</f>
        <v>0</v>
      </c>
      <c r="M17" s="28">
        <f>COUNTA(E17:K17)</f>
        <v>0</v>
      </c>
      <c r="N17" s="28">
        <f>IF(M17&gt;0,L17,0)</f>
        <v>0</v>
      </c>
      <c r="O17" s="29"/>
      <c r="P17" s="30">
        <v>1990</v>
      </c>
      <c r="Q17" t="s" s="31">
        <v>51</v>
      </c>
      <c r="R17" s="32">
        <f>SUMIF(C3:C44,"1990",N3:N44)</f>
        <v>0</v>
      </c>
      <c r="S17" s="33"/>
      <c r="T17" s="34">
        <f>SUMIF(C3:C44,"1990",L3:L44)</f>
        <v>0</v>
      </c>
    </row>
    <row r="18" ht="31.25" customHeight="1">
      <c r="A18" t="s" s="23">
        <f>IF(M18&lt;1,"NO","SI")</f>
        <v>52</v>
      </c>
      <c r="B18" s="142"/>
      <c r="C18" s="142"/>
      <c r="D18" s="142"/>
      <c r="E18" s="139"/>
      <c r="F18" s="139"/>
      <c r="G18" s="142"/>
      <c r="H18" s="142"/>
      <c r="I18" s="142"/>
      <c r="J18" s="24"/>
      <c r="K18" s="26"/>
      <c r="L18" s="27">
        <f>SUM(E18:K18)</f>
        <v>0</v>
      </c>
      <c r="M18" s="28">
        <f>COUNTA(E18:K18)</f>
        <v>0</v>
      </c>
      <c r="N18" s="28">
        <f>IF(M18&gt;0,L18,0)</f>
        <v>0</v>
      </c>
      <c r="O18" s="29"/>
      <c r="P18" s="30">
        <v>1214</v>
      </c>
      <c r="Q18" t="s" s="31">
        <v>53</v>
      </c>
      <c r="R18" s="32">
        <f>SUMIF(C3:C44,"1214",N3:N44)</f>
        <v>0</v>
      </c>
      <c r="S18" s="33"/>
      <c r="T18" s="34">
        <f>SUMIF(C3:C44,"1214",L3:L44)</f>
        <v>0</v>
      </c>
    </row>
    <row r="19" ht="31.25" customHeight="1">
      <c r="A19" t="s" s="23">
        <f>IF(M19&lt;1,"NO","SI")</f>
        <v>52</v>
      </c>
      <c r="B19" s="144"/>
      <c r="C19" s="144"/>
      <c r="D19" s="144"/>
      <c r="E19" s="139"/>
      <c r="F19" s="139"/>
      <c r="G19" s="24"/>
      <c r="H19" s="24"/>
      <c r="I19" s="24"/>
      <c r="J19" s="24"/>
      <c r="K19" s="26"/>
      <c r="L19" s="27">
        <f>SUM(E19:K19)</f>
        <v>0</v>
      </c>
      <c r="M19" s="28">
        <f>COUNTA(E19:K19)</f>
        <v>0</v>
      </c>
      <c r="N19" s="28">
        <f>IF(M19&gt;0,L19,0)</f>
        <v>0</v>
      </c>
      <c r="O19" s="29"/>
      <c r="P19" s="30">
        <v>1883</v>
      </c>
      <c r="Q19" t="s" s="31">
        <v>54</v>
      </c>
      <c r="R19" s="32">
        <f>SUMIF(C3:C44,"1883",N3:N44)</f>
        <v>0</v>
      </c>
      <c r="S19" s="33"/>
      <c r="T19" s="34">
        <f>SUMIF(C3:C44,"1883",L3:L44)</f>
        <v>0</v>
      </c>
    </row>
    <row r="20" ht="31.25" customHeight="1">
      <c r="A20" t="s" s="23">
        <f>IF(M20&lt;1,"NO","SI")</f>
        <v>52</v>
      </c>
      <c r="B20" s="142"/>
      <c r="C20" s="142"/>
      <c r="D20" s="142"/>
      <c r="E20" s="139"/>
      <c r="F20" s="139"/>
      <c r="G20" s="142"/>
      <c r="H20" s="142"/>
      <c r="I20" s="142"/>
      <c r="J20" s="24"/>
      <c r="K20" s="26"/>
      <c r="L20" s="27">
        <f>SUM(E20:K20)</f>
        <v>0</v>
      </c>
      <c r="M20" s="28">
        <f>COUNTA(E20:K20)</f>
        <v>0</v>
      </c>
      <c r="N20" s="28">
        <f>IF(M20&gt;0,L20,0)</f>
        <v>0</v>
      </c>
      <c r="O20" s="29"/>
      <c r="P20" s="30">
        <v>1406</v>
      </c>
      <c r="Q20" t="s" s="31">
        <v>55</v>
      </c>
      <c r="R20" s="32">
        <f>SUMIF(C3:C44,"1406",N3:N44)</f>
        <v>0</v>
      </c>
      <c r="S20" s="33"/>
      <c r="T20" s="34">
        <f>SUMIF(C3:C44,"1406",L3:L44)</f>
        <v>0</v>
      </c>
    </row>
    <row r="21" ht="28.3" customHeight="1">
      <c r="A21" t="s" s="23">
        <f>IF(M21&lt;1,"NO","SI")</f>
        <v>52</v>
      </c>
      <c r="B21" s="24"/>
      <c r="C21" s="24"/>
      <c r="D21" s="24"/>
      <c r="E21" s="25"/>
      <c r="F21" s="25"/>
      <c r="G21" s="24"/>
      <c r="H21" s="24"/>
      <c r="I21" s="24"/>
      <c r="J21" s="24"/>
      <c r="K21" s="26"/>
      <c r="L21" s="27">
        <f>SUM(E21:K21)</f>
        <v>0</v>
      </c>
      <c r="M21" s="28">
        <f>COUNTA(E21:K21)</f>
        <v>0</v>
      </c>
      <c r="N21" s="28">
        <f>IF(M21&gt;0,L21,0)</f>
        <v>0</v>
      </c>
      <c r="O21" s="29"/>
      <c r="P21" s="30">
        <v>69</v>
      </c>
      <c r="Q21" t="s" s="31">
        <v>56</v>
      </c>
      <c r="R21" s="32">
        <f>SUMIF(C3:C44,"69",N3:N44)</f>
        <v>0</v>
      </c>
      <c r="S21" s="33"/>
      <c r="T21" s="34">
        <f>SUMIF(C3:C44,"69",L3:L44)</f>
        <v>0</v>
      </c>
    </row>
    <row r="22" ht="28.3" customHeight="1">
      <c r="A22" t="s" s="23">
        <f>IF(M22&lt;1,"NO","SI")</f>
        <v>52</v>
      </c>
      <c r="B22" s="24"/>
      <c r="C22" s="24"/>
      <c r="D22" s="24"/>
      <c r="E22" s="25"/>
      <c r="F22" s="25"/>
      <c r="G22" s="24"/>
      <c r="H22" s="24"/>
      <c r="I22" s="24"/>
      <c r="J22" s="24"/>
      <c r="K22" s="26"/>
      <c r="L22" s="27">
        <f>SUM(E22:K22)</f>
        <v>0</v>
      </c>
      <c r="M22" s="28">
        <f>COUNTA(E22:K22)</f>
        <v>0</v>
      </c>
      <c r="N22" s="28">
        <f>IF(M22&gt;0,L22,0)</f>
        <v>0</v>
      </c>
      <c r="O22" s="29"/>
      <c r="P22" s="30">
        <v>1533</v>
      </c>
      <c r="Q22" t="s" s="31">
        <v>57</v>
      </c>
      <c r="R22" s="32">
        <f>SUMIF(C3:C44,"1533",N3:N44)</f>
        <v>0</v>
      </c>
      <c r="S22" s="33"/>
      <c r="T22" s="34">
        <f>SUMIF(C3:C44,"1533",L3:L44)</f>
        <v>0</v>
      </c>
    </row>
    <row r="23" ht="31.25" customHeight="1">
      <c r="A23" t="s" s="23">
        <f>IF(M23&lt;1,"NO","SI")</f>
        <v>52</v>
      </c>
      <c r="B23" s="142"/>
      <c r="C23" s="142"/>
      <c r="D23" s="142"/>
      <c r="E23" s="139"/>
      <c r="F23" s="139"/>
      <c r="G23" s="142"/>
      <c r="H23" s="142"/>
      <c r="I23" s="142"/>
      <c r="J23" s="24"/>
      <c r="K23" s="26"/>
      <c r="L23" s="27">
        <f>SUM(E23:K23)</f>
        <v>0</v>
      </c>
      <c r="M23" s="28">
        <f>COUNTA(E23:K23)</f>
        <v>0</v>
      </c>
      <c r="N23" s="28">
        <f>IF(M23&gt;0,L23,0)</f>
        <v>0</v>
      </c>
      <c r="O23" s="29"/>
      <c r="P23" s="30">
        <v>77</v>
      </c>
      <c r="Q23" t="s" s="31">
        <v>58</v>
      </c>
      <c r="R23" s="32">
        <f>SUMIF(C3:C44,"77",N3:N44)</f>
        <v>0</v>
      </c>
      <c r="S23" s="33"/>
      <c r="T23" s="34">
        <f>SUMIF(C3:C44,"77",L3:L44)</f>
        <v>0</v>
      </c>
    </row>
    <row r="24" ht="31.25" customHeight="1">
      <c r="A24" t="s" s="23">
        <f>IF(M24&lt;1,"NO","SI")</f>
        <v>52</v>
      </c>
      <c r="B24" s="142"/>
      <c r="C24" s="142"/>
      <c r="D24" s="142"/>
      <c r="E24" s="139"/>
      <c r="F24" s="139"/>
      <c r="G24" s="142"/>
      <c r="H24" s="142"/>
      <c r="I24" s="142"/>
      <c r="J24" s="24"/>
      <c r="K24" s="26"/>
      <c r="L24" s="27">
        <f>SUM(E24:K24)</f>
        <v>0</v>
      </c>
      <c r="M24" s="28">
        <f>COUNTA(E24:K24)</f>
        <v>0</v>
      </c>
      <c r="N24" s="28">
        <f>IF(M24&gt;0,L24,0)</f>
        <v>0</v>
      </c>
      <c r="O24" s="29"/>
      <c r="P24" s="30">
        <v>1554</v>
      </c>
      <c r="Q24" t="s" s="31">
        <v>59</v>
      </c>
      <c r="R24" s="32">
        <f>SUMIF(C3:C41,"1554",N3:N41)</f>
        <v>0</v>
      </c>
      <c r="S24" s="33"/>
      <c r="T24" s="34">
        <f>SUMIF(C3:C41,"1554",L3:L41)</f>
        <v>0</v>
      </c>
    </row>
    <row r="25" ht="31.25" customHeight="1">
      <c r="A25" t="s" s="23">
        <f>IF(M25&lt;1,"NO","SI")</f>
        <v>52</v>
      </c>
      <c r="B25" s="144"/>
      <c r="C25" s="144"/>
      <c r="D25" s="144"/>
      <c r="E25" s="139"/>
      <c r="F25" s="139"/>
      <c r="G25" s="24"/>
      <c r="H25" s="24"/>
      <c r="I25" s="24"/>
      <c r="J25" s="24"/>
      <c r="K25" s="26"/>
      <c r="L25" s="27">
        <f>SUM(E25:K25)</f>
        <v>0</v>
      </c>
      <c r="M25" s="28">
        <f>COUNTA(E25:K25)</f>
        <v>0</v>
      </c>
      <c r="N25" s="28">
        <f>IF(M25&gt;0,L25,0)</f>
        <v>0</v>
      </c>
      <c r="O25" s="29"/>
      <c r="P25" s="39">
        <v>2062</v>
      </c>
      <c r="Q25" t="s" s="31">
        <v>19</v>
      </c>
      <c r="R25" s="32">
        <f>SUMIF(C3:C41,"2062",N3:N41)</f>
        <v>0</v>
      </c>
      <c r="S25" s="33"/>
      <c r="T25" s="34">
        <f>SUMIF(C3:C41,"2062",L3:L41)</f>
        <v>0</v>
      </c>
    </row>
    <row r="26" ht="31.25" customHeight="1">
      <c r="A26" t="s" s="23">
        <f>IF(M26&lt;1,"NO","SI")</f>
        <v>52</v>
      </c>
      <c r="B26" s="142"/>
      <c r="C26" s="142"/>
      <c r="D26" s="142"/>
      <c r="E26" s="139"/>
      <c r="F26" s="139"/>
      <c r="G26" s="142"/>
      <c r="H26" s="142"/>
      <c r="I26" s="142"/>
      <c r="J26" s="24"/>
      <c r="K26" s="26"/>
      <c r="L26" s="27">
        <f>SUM(E26:K26)</f>
        <v>0</v>
      </c>
      <c r="M26" s="28">
        <f>COUNTA(E26:K26)</f>
        <v>0</v>
      </c>
      <c r="N26" s="28">
        <f>IF(M26&gt;0,L26,0)</f>
        <v>0</v>
      </c>
      <c r="O26" s="29"/>
      <c r="P26" s="39">
        <v>2077</v>
      </c>
      <c r="Q26" t="s" s="31">
        <v>22</v>
      </c>
      <c r="R26" s="32">
        <f>SUMIF(C3:C42,"2077",N3:N42)</f>
        <v>0</v>
      </c>
      <c r="S26" s="33"/>
      <c r="T26" s="34">
        <f>SUMIF(C3:C42,"2077",L3:L42)</f>
        <v>0</v>
      </c>
    </row>
    <row r="27" ht="31.25" customHeight="1">
      <c r="A27" t="s" s="23">
        <f>IF(M27&lt;1,"NO","SI")</f>
        <v>52</v>
      </c>
      <c r="B27" s="142"/>
      <c r="C27" s="142"/>
      <c r="D27" s="142"/>
      <c r="E27" s="139"/>
      <c r="F27" s="139"/>
      <c r="G27" s="142"/>
      <c r="H27" s="142"/>
      <c r="I27" s="142"/>
      <c r="J27" s="24"/>
      <c r="K27" s="26"/>
      <c r="L27" s="27">
        <f>SUM(E27:K27)</f>
        <v>0</v>
      </c>
      <c r="M27" s="28">
        <f>COUNTA(E27:K27)</f>
        <v>0</v>
      </c>
      <c r="N27" s="28">
        <f>IF(M27&gt;0,L27,0)</f>
        <v>0</v>
      </c>
      <c r="O27" s="29"/>
      <c r="P27" s="39">
        <v>2030</v>
      </c>
      <c r="Q27" t="s" s="31">
        <v>60</v>
      </c>
      <c r="R27" s="32">
        <f>SUMIF(C3:C44,"2030",N3:N44)</f>
        <v>0</v>
      </c>
      <c r="S27" s="33"/>
      <c r="T27" s="34">
        <f>SUMIF(C3:C44,"2030",L3:L44)</f>
        <v>0</v>
      </c>
    </row>
    <row r="28" ht="31.25" customHeight="1">
      <c r="A28" t="s" s="23">
        <f>IF(M28&lt;1,"NO","SI")</f>
        <v>52</v>
      </c>
      <c r="B28" s="142"/>
      <c r="C28" s="142"/>
      <c r="D28" s="142"/>
      <c r="E28" s="139"/>
      <c r="F28" s="139"/>
      <c r="G28" s="142"/>
      <c r="H28" s="142"/>
      <c r="I28" s="142"/>
      <c r="J28" s="24"/>
      <c r="K28" s="26"/>
      <c r="L28" s="27">
        <f>SUM(E28:K28)</f>
        <v>0</v>
      </c>
      <c r="M28" s="28">
        <f>COUNTA(E28:K28)</f>
        <v>0</v>
      </c>
      <c r="N28" s="28">
        <f>IF(M28&gt;0,L28,0)</f>
        <v>0</v>
      </c>
      <c r="O28" s="29"/>
      <c r="P28" s="39">
        <v>87</v>
      </c>
      <c r="Q28" t="s" s="31">
        <v>61</v>
      </c>
      <c r="R28" s="32">
        <f>SUMIF(C3:C44,"87",N3:N44)</f>
        <v>100</v>
      </c>
      <c r="S28" s="33"/>
      <c r="T28" s="34">
        <f>SUMIF(C3:C44,"87",L3:L44)</f>
        <v>100</v>
      </c>
    </row>
    <row r="29" ht="31.25" customHeight="1">
      <c r="A29" t="s" s="23">
        <f>IF(M29&lt;1,"NO","SI")</f>
        <v>52</v>
      </c>
      <c r="B29" s="142"/>
      <c r="C29" s="142"/>
      <c r="D29" s="142"/>
      <c r="E29" s="139"/>
      <c r="F29" s="139"/>
      <c r="G29" s="142"/>
      <c r="H29" s="142"/>
      <c r="I29" s="142"/>
      <c r="J29" s="24"/>
      <c r="K29" s="26"/>
      <c r="L29" s="27">
        <f>SUM(E29:K29)</f>
        <v>0</v>
      </c>
      <c r="M29" s="28">
        <f>COUNTA(E29:K29)</f>
        <v>0</v>
      </c>
      <c r="N29" s="28">
        <f>IF(M29&gt;0,L29,0)</f>
        <v>0</v>
      </c>
      <c r="O29" s="29"/>
      <c r="P29" s="39">
        <v>2113</v>
      </c>
      <c r="Q29" t="s" s="31">
        <v>62</v>
      </c>
      <c r="R29" s="32">
        <f>SUMIF(C4:C44,"2113",N4:N44)</f>
        <v>0</v>
      </c>
      <c r="S29" s="33"/>
      <c r="T29" s="34">
        <f>SUMIF(C4:C44,"2113",L4:L44)</f>
        <v>0</v>
      </c>
    </row>
    <row r="30" ht="31.25" customHeight="1">
      <c r="A30" t="s" s="23">
        <f>IF(M30&lt;1,"NO","SI")</f>
        <v>52</v>
      </c>
      <c r="B30" s="142"/>
      <c r="C30" s="142"/>
      <c r="D30" s="142"/>
      <c r="E30" s="139"/>
      <c r="F30" s="139"/>
      <c r="G30" s="142"/>
      <c r="H30" s="142"/>
      <c r="I30" s="142"/>
      <c r="J30" s="24"/>
      <c r="K30" s="26"/>
      <c r="L30" s="27">
        <f>SUM(E30:K30)</f>
        <v>0</v>
      </c>
      <c r="M30" s="28">
        <f>COUNTA(E30:K30)</f>
        <v>0</v>
      </c>
      <c r="N30" s="28">
        <f>IF(M30&gt;0,L30,0)</f>
        <v>0</v>
      </c>
      <c r="O30" s="29"/>
      <c r="P30" s="39"/>
      <c r="Q30" s="40"/>
      <c r="R30" s="41"/>
      <c r="S30" s="33"/>
      <c r="T30" s="42"/>
    </row>
    <row r="31" ht="31.25" customHeight="1">
      <c r="A31" t="s" s="23">
        <f>IF(M31&lt;1,"NO","SI")</f>
        <v>52</v>
      </c>
      <c r="B31" s="142"/>
      <c r="C31" s="142"/>
      <c r="D31" s="142"/>
      <c r="E31" s="139"/>
      <c r="F31" s="139"/>
      <c r="G31" s="142"/>
      <c r="H31" s="142"/>
      <c r="I31" s="142"/>
      <c r="J31" s="24"/>
      <c r="K31" s="26"/>
      <c r="L31" s="27">
        <f>SUM(E31:K31)</f>
        <v>0</v>
      </c>
      <c r="M31" s="28">
        <f>COUNTA(E31:K31)</f>
        <v>0</v>
      </c>
      <c r="N31" s="28">
        <f>IF(M31&gt;0,L31,0)</f>
        <v>0</v>
      </c>
      <c r="O31" s="29"/>
      <c r="P31" s="39"/>
      <c r="Q31" s="40"/>
      <c r="R31" s="41"/>
      <c r="S31" s="33"/>
      <c r="T31" s="42"/>
    </row>
    <row r="32" ht="31.25" customHeight="1">
      <c r="A32" t="s" s="23">
        <f>IF(M32&lt;1,"NO","SI")</f>
        <v>52</v>
      </c>
      <c r="B32" s="144"/>
      <c r="C32" s="144"/>
      <c r="D32" s="144"/>
      <c r="E32" s="139"/>
      <c r="F32" s="139"/>
      <c r="G32" s="24"/>
      <c r="H32" s="24"/>
      <c r="I32" s="24"/>
      <c r="J32" s="24"/>
      <c r="K32" s="26"/>
      <c r="L32" s="27">
        <f>SUM(E32:K32)</f>
        <v>0</v>
      </c>
      <c r="M32" s="28">
        <f>COUNTA(E32:K32)</f>
        <v>0</v>
      </c>
      <c r="N32" s="28">
        <f>IF(M32&gt;0,L32,0)</f>
        <v>0</v>
      </c>
      <c r="O32" s="29"/>
      <c r="P32" s="39"/>
      <c r="Q32" s="40"/>
      <c r="R32" s="41"/>
      <c r="S32" s="33"/>
      <c r="T32" s="42"/>
    </row>
    <row r="33" ht="28.3" customHeight="1">
      <c r="A33" t="s" s="23">
        <f>IF(M33&lt;1,"NO","SI")</f>
        <v>52</v>
      </c>
      <c r="B33" s="24"/>
      <c r="C33" s="24"/>
      <c r="D33" s="24"/>
      <c r="E33" s="25"/>
      <c r="F33" s="25"/>
      <c r="G33" s="24"/>
      <c r="H33" s="24"/>
      <c r="I33" s="24"/>
      <c r="J33" s="24"/>
      <c r="K33" s="26"/>
      <c r="L33" s="27">
        <f>SUM(E33:K33)</f>
        <v>0</v>
      </c>
      <c r="M33" s="28">
        <f>COUNTA(E33:K33)</f>
        <v>0</v>
      </c>
      <c r="N33" s="28">
        <f>IF(M33&gt;0,L33,0)</f>
        <v>0</v>
      </c>
      <c r="O33" s="29"/>
      <c r="P33" s="39"/>
      <c r="Q33" s="40"/>
      <c r="R33" s="41"/>
      <c r="S33" s="33"/>
      <c r="T33" s="42"/>
    </row>
    <row r="34" ht="31.25" customHeight="1">
      <c r="A34" t="s" s="23">
        <f>IF(M34&lt;1,"NO","SI")</f>
        <v>52</v>
      </c>
      <c r="B34" s="142"/>
      <c r="C34" s="142"/>
      <c r="D34" s="142"/>
      <c r="E34" s="139"/>
      <c r="F34" s="139"/>
      <c r="G34" s="142"/>
      <c r="H34" s="142"/>
      <c r="I34" s="142"/>
      <c r="J34" s="24"/>
      <c r="K34" s="26"/>
      <c r="L34" s="27">
        <f>SUM(E34:K34)</f>
        <v>0</v>
      </c>
      <c r="M34" s="28">
        <f>COUNTA(E34:K34)</f>
        <v>0</v>
      </c>
      <c r="N34" s="28">
        <f>IF(M34&gt;0,L34,0)</f>
        <v>0</v>
      </c>
      <c r="O34" s="29"/>
      <c r="P34" s="39"/>
      <c r="Q34" s="40"/>
      <c r="R34" s="41"/>
      <c r="S34" s="33"/>
      <c r="T34" s="42"/>
    </row>
    <row r="35" ht="31.25" customHeight="1">
      <c r="A35" t="s" s="23">
        <f>IF(M35&lt;1,"NO","SI")</f>
        <v>52</v>
      </c>
      <c r="B35" s="142"/>
      <c r="C35" s="142"/>
      <c r="D35" s="142"/>
      <c r="E35" s="139"/>
      <c r="F35" s="139"/>
      <c r="G35" s="142"/>
      <c r="H35" s="142"/>
      <c r="I35" s="142"/>
      <c r="J35" s="24"/>
      <c r="K35" s="26"/>
      <c r="L35" s="27">
        <f>SUM(E35:K35)</f>
        <v>0</v>
      </c>
      <c r="M35" s="28">
        <f>COUNTA(E35:K35)</f>
        <v>0</v>
      </c>
      <c r="N35" s="28">
        <f>IF(M35&gt;0,L35,0)</f>
        <v>0</v>
      </c>
      <c r="O35" s="29"/>
      <c r="P35" s="39"/>
      <c r="Q35" s="40"/>
      <c r="R35" s="41"/>
      <c r="S35" s="33"/>
      <c r="T35" s="42"/>
    </row>
    <row r="36" ht="31.25" customHeight="1">
      <c r="A36" t="s" s="23">
        <f>IF(M36&lt;1,"NO","SI")</f>
        <v>52</v>
      </c>
      <c r="B36" s="142"/>
      <c r="C36" s="142"/>
      <c r="D36" s="142"/>
      <c r="E36" s="139"/>
      <c r="F36" s="139"/>
      <c r="G36" s="142"/>
      <c r="H36" s="142"/>
      <c r="I36" s="142"/>
      <c r="J36" s="24"/>
      <c r="K36" s="26"/>
      <c r="L36" s="27">
        <f>SUM(E36:K36)</f>
        <v>0</v>
      </c>
      <c r="M36" s="28">
        <f>COUNTA(E36:K36)</f>
        <v>0</v>
      </c>
      <c r="N36" s="28">
        <f>IF(M36&gt;0,L36,0)</f>
        <v>0</v>
      </c>
      <c r="O36" s="29"/>
      <c r="P36" s="39"/>
      <c r="Q36" s="40"/>
      <c r="R36" s="41"/>
      <c r="S36" s="33"/>
      <c r="T36" s="42"/>
    </row>
    <row r="37" ht="31.25" customHeight="1">
      <c r="A37" t="s" s="23">
        <f>IF(M37&lt;1,"NO","SI")</f>
        <v>52</v>
      </c>
      <c r="B37" s="142"/>
      <c r="C37" s="142"/>
      <c r="D37" s="142"/>
      <c r="E37" s="139"/>
      <c r="F37" s="139"/>
      <c r="G37" s="142"/>
      <c r="H37" s="142"/>
      <c r="I37" s="142"/>
      <c r="J37" s="24"/>
      <c r="K37" s="26"/>
      <c r="L37" s="27">
        <f>SUM(E37:K37)</f>
        <v>0</v>
      </c>
      <c r="M37" s="28">
        <f>COUNTA(E37:K37)</f>
        <v>0</v>
      </c>
      <c r="N37" s="28">
        <f>IF(M37&gt;0,L37,0)</f>
        <v>0</v>
      </c>
      <c r="O37" s="29"/>
      <c r="P37" s="39"/>
      <c r="Q37" s="40"/>
      <c r="R37" s="41"/>
      <c r="S37" s="33"/>
      <c r="T37" s="42"/>
    </row>
    <row r="38" ht="31.25" customHeight="1">
      <c r="A38" t="s" s="23">
        <f>IF(M38&lt;1,"NO","SI")</f>
        <v>52</v>
      </c>
      <c r="B38" s="142"/>
      <c r="C38" s="142"/>
      <c r="D38" s="142"/>
      <c r="E38" s="139"/>
      <c r="F38" s="139"/>
      <c r="G38" s="142"/>
      <c r="H38" s="142"/>
      <c r="I38" s="142"/>
      <c r="J38" s="24"/>
      <c r="K38" s="26"/>
      <c r="L38" s="27">
        <f>SUM(E38:K38)</f>
        <v>0</v>
      </c>
      <c r="M38" s="28">
        <f>COUNTA(E38:K38)</f>
        <v>0</v>
      </c>
      <c r="N38" s="28">
        <f>IF(M38&gt;0,L38,0)</f>
        <v>0</v>
      </c>
      <c r="O38" s="29"/>
      <c r="P38" s="39"/>
      <c r="Q38" s="40"/>
      <c r="R38" s="41"/>
      <c r="S38" s="33"/>
      <c r="T38" s="42"/>
    </row>
    <row r="39" ht="31.25" customHeight="1">
      <c r="A39" t="s" s="23">
        <f>IF(M39&lt;1,"NO","SI")</f>
        <v>52</v>
      </c>
      <c r="B39" s="142"/>
      <c r="C39" s="142"/>
      <c r="D39" s="142"/>
      <c r="E39" s="139"/>
      <c r="F39" s="139"/>
      <c r="G39" s="142"/>
      <c r="H39" s="142"/>
      <c r="I39" s="142"/>
      <c r="J39" s="24"/>
      <c r="K39" s="26"/>
      <c r="L39" s="27">
        <f>SUM(E39:K39)</f>
        <v>0</v>
      </c>
      <c r="M39" s="28">
        <f>COUNTA(E39:K39)</f>
        <v>0</v>
      </c>
      <c r="N39" s="28">
        <f>IF(M39&gt;0,L39,0)</f>
        <v>0</v>
      </c>
      <c r="O39" s="29"/>
      <c r="P39" s="39"/>
      <c r="Q39" s="40"/>
      <c r="R39" s="41"/>
      <c r="S39" s="33"/>
      <c r="T39" s="42"/>
    </row>
    <row r="40" ht="31.25" customHeight="1">
      <c r="A40" t="s" s="23">
        <f>IF(M40&lt;1,"NO","SI")</f>
        <v>52</v>
      </c>
      <c r="B40" s="142"/>
      <c r="C40" s="142"/>
      <c r="D40" s="142"/>
      <c r="E40" s="139"/>
      <c r="F40" s="139"/>
      <c r="G40" s="142"/>
      <c r="H40" s="142"/>
      <c r="I40" s="142"/>
      <c r="J40" s="24"/>
      <c r="K40" s="26"/>
      <c r="L40" s="27">
        <f>SUM(E40:K40)</f>
        <v>0</v>
      </c>
      <c r="M40" s="28">
        <f>COUNTA(E40:K40)</f>
        <v>0</v>
      </c>
      <c r="N40" s="28">
        <f>IF(M40&gt;0,L40,0)</f>
        <v>0</v>
      </c>
      <c r="O40" s="29"/>
      <c r="P40" s="39"/>
      <c r="Q40" s="40"/>
      <c r="R40" s="41"/>
      <c r="S40" s="33"/>
      <c r="T40" s="42"/>
    </row>
    <row r="41" ht="28.3" customHeight="1">
      <c r="A41" t="s" s="23">
        <f>IF(M41&lt;1,"NO","SI")</f>
        <v>52</v>
      </c>
      <c r="B41" s="24"/>
      <c r="C41" s="24"/>
      <c r="D41" s="24"/>
      <c r="E41" s="25"/>
      <c r="F41" s="25"/>
      <c r="G41" s="24"/>
      <c r="H41" s="24"/>
      <c r="I41" s="24"/>
      <c r="J41" s="24"/>
      <c r="K41" s="26"/>
      <c r="L41" s="27">
        <f>SUM(E41:K41)</f>
        <v>0</v>
      </c>
      <c r="M41" s="28">
        <f>COUNTA(E41:K41)</f>
        <v>0</v>
      </c>
      <c r="N41" s="28">
        <f>IF(M41&gt;0,L41,0)</f>
        <v>0</v>
      </c>
      <c r="O41" s="43"/>
      <c r="P41" s="44"/>
      <c r="Q41" s="82"/>
      <c r="R41" s="83">
        <f>SUM(R3:R40)</f>
        <v>1020</v>
      </c>
      <c r="S41" s="84"/>
      <c r="T41" s="47">
        <f>SUM(T3:T40)</f>
        <v>1020</v>
      </c>
    </row>
    <row r="42" ht="27.8" customHeight="1">
      <c r="A42" s="49">
        <f>COUNTIF(A3:A41,"SI")</f>
        <v>6</v>
      </c>
      <c r="B42" s="49">
        <f>COUNTA(B3:B41)</f>
        <v>6</v>
      </c>
      <c r="C42" s="49"/>
      <c r="D42" s="49"/>
      <c r="E42" s="50"/>
      <c r="F42" s="50"/>
      <c r="G42" s="49"/>
      <c r="H42" s="49"/>
      <c r="I42" s="49"/>
      <c r="J42" s="51"/>
      <c r="K42" s="128"/>
      <c r="L42" s="105">
        <f>SUM(L3:L41)</f>
        <v>1020</v>
      </c>
      <c r="M42" s="53"/>
      <c r="N42" s="106">
        <f>SUM(N3:N41)</f>
        <v>1020</v>
      </c>
      <c r="O42" s="43"/>
      <c r="P42" s="10"/>
      <c r="Q42" s="10"/>
      <c r="R42" s="85"/>
      <c r="S42" s="10"/>
      <c r="T42" s="44"/>
    </row>
    <row r="43" ht="15.65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85"/>
      <c r="M43" s="10"/>
      <c r="N43" s="85"/>
      <c r="O43" s="10"/>
      <c r="P43" s="10"/>
      <c r="Q43" s="10"/>
      <c r="R43" s="10"/>
      <c r="S43" s="10"/>
      <c r="T43" s="10"/>
    </row>
    <row r="44" ht="15.6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</row>
  </sheetData>
  <mergeCells count="1">
    <mergeCell ref="A1:E1"/>
  </mergeCells>
  <pageMargins left="1" right="1" top="1" bottom="1" header="0.25" footer="0.25"/>
  <pageSetup firstPageNumber="1" fitToHeight="1" fitToWidth="1" scale="100" useFirstPageNumber="0" orientation="portrait" pageOrder="downThenOver"/>
  <headerFooter>
    <oddHeader>&amp;L&amp;"Times New Roman,Regular"&amp;12&amp;K000000YB F</oddHeader>
    <oddFooter>&amp;L&amp;"Helvetica,Regular"&amp;12&amp;K000000&amp;P</oddFooter>
  </headerFooter>
</worksheet>
</file>

<file path=xl/worksheets/sheet26.xml><?xml version="1.0" encoding="utf-8"?>
<worksheet xmlns:r="http://schemas.openxmlformats.org/officeDocument/2006/relationships" xmlns="http://schemas.openxmlformats.org/spreadsheetml/2006/main">
  <sheetPr>
    <pageSetUpPr fitToPage="1"/>
  </sheetPr>
  <dimension ref="A1:L3"/>
  <sheetViews>
    <sheetView workbookViewId="0" showGridLines="0" defaultGridColor="1"/>
  </sheetViews>
  <sheetFormatPr defaultColWidth="16.3333" defaultRowHeight="18" customHeight="1" outlineLevelRow="0" outlineLevelCol="0"/>
  <cols>
    <col min="1" max="1" width="4.70312" style="148" customWidth="1"/>
    <col min="2" max="2" width="18.8438" style="148" customWidth="1"/>
    <col min="3" max="3" width="5.22656" style="148" customWidth="1"/>
    <col min="4" max="4" width="21.1172" style="148" customWidth="1"/>
    <col min="5" max="5" width="11.25" style="148" customWidth="1"/>
    <col min="6" max="6" width="11.1406" style="148" customWidth="1"/>
    <col min="7" max="7" width="11.3906" style="148" customWidth="1"/>
    <col min="8" max="8" width="11.3906" style="148" customWidth="1"/>
    <col min="9" max="9" width="11.3906" style="148" customWidth="1"/>
    <col min="10" max="10" width="11.3906" style="148" customWidth="1"/>
    <col min="11" max="11" width="11.3906" style="148" customWidth="1"/>
    <col min="12" max="12" width="11.3906" style="148" customWidth="1"/>
    <col min="13" max="256" width="16.3516" style="148" customWidth="1"/>
  </cols>
  <sheetData>
    <row r="1" ht="20.35" customHeight="1">
      <c r="A1" t="s" s="56">
        <v>325</v>
      </c>
      <c r="B1" s="57"/>
      <c r="C1" s="57"/>
      <c r="D1" s="57"/>
      <c r="E1" s="57"/>
      <c r="F1" s="94"/>
      <c r="G1" s="94"/>
      <c r="H1" s="94"/>
      <c r="I1" s="94"/>
      <c r="J1" s="94"/>
      <c r="K1" s="94"/>
      <c r="L1" s="94"/>
    </row>
    <row r="2" ht="32.35" customHeight="1">
      <c r="A2" s="61"/>
      <c r="B2" t="s" s="56">
        <v>1</v>
      </c>
      <c r="C2" t="s" s="56">
        <v>108</v>
      </c>
      <c r="D2" t="s" s="56">
        <v>3</v>
      </c>
      <c r="E2" t="s" s="56">
        <v>4</v>
      </c>
      <c r="F2" t="s" s="56">
        <v>5</v>
      </c>
      <c r="G2" t="s" s="56">
        <v>6</v>
      </c>
      <c r="H2" t="s" s="56">
        <v>7</v>
      </c>
      <c r="I2" t="s" s="56">
        <v>8</v>
      </c>
      <c r="J2" t="s" s="56">
        <v>9</v>
      </c>
      <c r="K2" t="s" s="56">
        <v>10</v>
      </c>
      <c r="L2" t="s" s="68">
        <v>11</v>
      </c>
    </row>
    <row r="3" ht="20.35" customHeight="1">
      <c r="A3" s="62"/>
      <c r="B3" s="62"/>
      <c r="C3" s="57"/>
      <c r="D3" s="62"/>
      <c r="E3" s="57"/>
      <c r="F3" s="57"/>
      <c r="G3" s="57"/>
      <c r="H3" s="57"/>
      <c r="I3" s="57"/>
      <c r="J3" s="57"/>
      <c r="K3" s="57"/>
      <c r="L3" s="63"/>
    </row>
  </sheetData>
  <mergeCells count="1">
    <mergeCell ref="A1:E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xl/worksheets/sheet27.xml><?xml version="1.0" encoding="utf-8"?>
<worksheet xmlns:r="http://schemas.openxmlformats.org/officeDocument/2006/relationships" xmlns="http://schemas.openxmlformats.org/spreadsheetml/2006/main">
  <dimension ref="A1:T44"/>
  <sheetViews>
    <sheetView workbookViewId="0" showGridLines="0" defaultGridColor="1"/>
  </sheetViews>
  <sheetFormatPr defaultColWidth="11.5" defaultRowHeight="12.75" customHeight="1" outlineLevelRow="0" outlineLevelCol="0"/>
  <cols>
    <col min="1" max="1" width="11.5" style="149" customWidth="1"/>
    <col min="2" max="2" width="56.8516" style="149" customWidth="1"/>
    <col min="3" max="3" width="13.6719" style="149" customWidth="1"/>
    <col min="4" max="4" width="79.5" style="149" customWidth="1"/>
    <col min="5" max="5" width="23.5" style="149" customWidth="1"/>
    <col min="6" max="6" width="23.5" style="149" customWidth="1"/>
    <col min="7" max="7" width="23" style="149" customWidth="1"/>
    <col min="8" max="8" width="23" style="149" customWidth="1"/>
    <col min="9" max="9" width="23" style="149" customWidth="1"/>
    <col min="10" max="10" width="23" style="149" customWidth="1"/>
    <col min="11" max="11" width="23" style="149" customWidth="1"/>
    <col min="12" max="12" width="24.3516" style="149" customWidth="1"/>
    <col min="13" max="13" width="14.3516" style="149" customWidth="1"/>
    <col min="14" max="14" width="27.3516" style="149" customWidth="1"/>
    <col min="15" max="15" width="11.5" style="149" customWidth="1"/>
    <col min="16" max="16" width="11.5" style="149" customWidth="1"/>
    <col min="17" max="17" width="56.3516" style="149" customWidth="1"/>
    <col min="18" max="18" width="11.5" style="149" customWidth="1"/>
    <col min="19" max="19" width="11.5" style="149" customWidth="1"/>
    <col min="20" max="20" width="36.5" style="149" customWidth="1"/>
    <col min="21" max="256" width="11.5" style="149" customWidth="1"/>
  </cols>
  <sheetData>
    <row r="1" ht="27.8" customHeight="1">
      <c r="A1" t="s" s="2">
        <v>332</v>
      </c>
      <c r="B1" s="3"/>
      <c r="C1" s="3"/>
      <c r="D1" s="3"/>
      <c r="E1" s="3"/>
      <c r="F1" s="2"/>
      <c r="G1" s="77"/>
      <c r="H1" s="78"/>
      <c r="I1" s="78"/>
      <c r="J1" s="78"/>
      <c r="K1" s="78"/>
      <c r="L1" s="9"/>
      <c r="M1" s="9"/>
      <c r="N1" s="9"/>
      <c r="O1" s="10"/>
      <c r="P1" s="9"/>
      <c r="Q1" s="9"/>
      <c r="R1" s="9"/>
      <c r="S1" s="10"/>
      <c r="T1" s="9"/>
    </row>
    <row r="2" ht="51.3" customHeight="1">
      <c r="A2" t="s" s="12">
        <v>107</v>
      </c>
      <c r="B2" t="s" s="12">
        <v>1</v>
      </c>
      <c r="C2" t="s" s="12">
        <v>108</v>
      </c>
      <c r="D2" t="s" s="12">
        <v>3</v>
      </c>
      <c r="E2" t="s" s="13">
        <v>4</v>
      </c>
      <c r="F2" t="s" s="13">
        <v>5</v>
      </c>
      <c r="G2" t="s" s="13">
        <v>64</v>
      </c>
      <c r="H2" t="s" s="13">
        <v>7</v>
      </c>
      <c r="I2" t="s" s="13">
        <v>8</v>
      </c>
      <c r="J2" t="s" s="13">
        <v>9</v>
      </c>
      <c r="K2" t="s" s="14">
        <v>10</v>
      </c>
      <c r="L2" t="s" s="15">
        <v>11</v>
      </c>
      <c r="M2" t="s" s="16">
        <v>12</v>
      </c>
      <c r="N2" t="s" s="16">
        <v>13</v>
      </c>
      <c r="O2" s="99"/>
      <c r="P2" t="s" s="18">
        <v>108</v>
      </c>
      <c r="Q2" t="s" s="19">
        <v>3</v>
      </c>
      <c r="R2" t="s" s="20">
        <v>15</v>
      </c>
      <c r="S2" s="21"/>
      <c r="T2" t="s" s="22">
        <v>16</v>
      </c>
    </row>
    <row r="3" ht="31.25" customHeight="1">
      <c r="A3" t="s" s="23">
        <f>IF(M3&lt;1,"NO","SI")</f>
        <v>17</v>
      </c>
      <c r="B3" t="s" s="138">
        <v>333</v>
      </c>
      <c r="C3" s="144">
        <v>1533</v>
      </c>
      <c r="D3" t="s" s="138">
        <v>57</v>
      </c>
      <c r="E3" s="139">
        <v>100</v>
      </c>
      <c r="F3" s="139"/>
      <c r="G3" s="24"/>
      <c r="H3" s="24"/>
      <c r="I3" s="24"/>
      <c r="J3" s="24"/>
      <c r="K3" s="26"/>
      <c r="L3" s="27">
        <f>SUM(E3:K3)</f>
        <v>100</v>
      </c>
      <c r="M3" s="28">
        <f>COUNTA(E3:K3)</f>
        <v>1</v>
      </c>
      <c r="N3" s="28">
        <f>IF(M3&gt;0,L3,0)</f>
        <v>100</v>
      </c>
      <c r="O3" s="29"/>
      <c r="P3" s="30">
        <v>1828</v>
      </c>
      <c r="Q3" t="s" s="31">
        <v>20</v>
      </c>
      <c r="R3" s="32">
        <f>SUMIF(C3:C44,"1828",N3:N44)</f>
        <v>0</v>
      </c>
      <c r="S3" s="33"/>
      <c r="T3" s="34">
        <f>SUMIF(C3:C44,"1824",L3:L44)</f>
        <v>0</v>
      </c>
    </row>
    <row r="4" ht="31.25" customHeight="1">
      <c r="A4" t="s" s="23">
        <f>IF(M4&lt;1,"NO","SI")</f>
        <v>17</v>
      </c>
      <c r="B4" t="s" s="138">
        <v>334</v>
      </c>
      <c r="C4" s="144">
        <v>2077</v>
      </c>
      <c r="D4" t="s" s="138">
        <v>22</v>
      </c>
      <c r="E4" s="139"/>
      <c r="F4" s="139"/>
      <c r="G4" s="24">
        <v>100</v>
      </c>
      <c r="H4" s="24"/>
      <c r="I4" s="24"/>
      <c r="J4" s="24"/>
      <c r="K4" s="26"/>
      <c r="L4" s="27">
        <f>SUM(E4:K4)</f>
        <v>100</v>
      </c>
      <c r="M4" s="28">
        <f>COUNTA(E4:K4)</f>
        <v>1</v>
      </c>
      <c r="N4" s="28">
        <f>IF(M4&gt;0,L4,0)</f>
        <v>100</v>
      </c>
      <c r="O4" s="29"/>
      <c r="P4" s="30">
        <v>1985</v>
      </c>
      <c r="Q4" t="s" s="31">
        <v>23</v>
      </c>
      <c r="R4" s="32">
        <f>SUMIF(C3:C44,"1985",N3:N44)</f>
        <v>0</v>
      </c>
      <c r="S4" s="33"/>
      <c r="T4" s="34">
        <f>SUMIF(C3:C44,"1985",L3:L44)</f>
        <v>0</v>
      </c>
    </row>
    <row r="5" ht="31.25" customHeight="1">
      <c r="A5" t="s" s="23">
        <f>IF(M5&lt;1,"NO","SI")</f>
        <v>17</v>
      </c>
      <c r="B5" t="s" s="138">
        <v>335</v>
      </c>
      <c r="C5" s="144">
        <v>89</v>
      </c>
      <c r="D5" t="s" s="138">
        <v>28</v>
      </c>
      <c r="E5" s="139"/>
      <c r="F5" s="139"/>
      <c r="G5" s="24"/>
      <c r="H5" s="24">
        <v>100</v>
      </c>
      <c r="I5" s="24"/>
      <c r="J5" s="24"/>
      <c r="K5" s="26"/>
      <c r="L5" s="27">
        <f>SUM(E5:K5)</f>
        <v>100</v>
      </c>
      <c r="M5" s="28">
        <f>COUNTA(E5:K5)</f>
        <v>1</v>
      </c>
      <c r="N5" s="28">
        <f>IF(M5&gt;0,L5,0)</f>
        <v>100</v>
      </c>
      <c r="O5" s="29"/>
      <c r="P5" s="30">
        <v>1912</v>
      </c>
      <c r="Q5" t="s" s="31">
        <v>26</v>
      </c>
      <c r="R5" s="32">
        <f>SUMIF(C3:C44,"1912",N3:N44)</f>
        <v>0</v>
      </c>
      <c r="S5" s="33"/>
      <c r="T5" s="34">
        <f>SUMIF(C3:C44,"1912",L3:L44)</f>
        <v>0</v>
      </c>
    </row>
    <row r="6" ht="31.25" customHeight="1">
      <c r="A6" t="s" s="23">
        <f>IF(M6&lt;1,"NO","SI")</f>
        <v>17</v>
      </c>
      <c r="B6" t="s" s="138">
        <v>336</v>
      </c>
      <c r="C6" s="144">
        <v>1533</v>
      </c>
      <c r="D6" t="s" s="138">
        <v>57</v>
      </c>
      <c r="E6" s="139">
        <v>90</v>
      </c>
      <c r="F6" s="139"/>
      <c r="G6" s="24"/>
      <c r="H6" s="24"/>
      <c r="I6" s="24"/>
      <c r="J6" s="24"/>
      <c r="K6" s="26"/>
      <c r="L6" s="27">
        <f>SUM(E6:K6)</f>
        <v>90</v>
      </c>
      <c r="M6" s="28">
        <f>COUNTA(E6:K6)</f>
        <v>1</v>
      </c>
      <c r="N6" s="28">
        <f>IF(M6&gt;0,L6,0)</f>
        <v>90</v>
      </c>
      <c r="O6" s="29"/>
      <c r="P6" s="30">
        <v>89</v>
      </c>
      <c r="Q6" t="s" s="31">
        <v>28</v>
      </c>
      <c r="R6" s="32">
        <f>SUMIF(C3:C44,"89",N3:N44)</f>
        <v>100</v>
      </c>
      <c r="S6" s="33"/>
      <c r="T6" s="34">
        <f>SUMIF(C3:C44,"89",L3:L44)</f>
        <v>100</v>
      </c>
    </row>
    <row r="7" ht="31.25" customHeight="1">
      <c r="A7" t="s" s="23">
        <f>IF(M7&lt;1,"NO","SI")</f>
        <v>17</v>
      </c>
      <c r="B7" t="s" s="138">
        <v>337</v>
      </c>
      <c r="C7" s="144">
        <v>1924</v>
      </c>
      <c r="D7" t="s" s="138">
        <v>105</v>
      </c>
      <c r="E7" s="139"/>
      <c r="F7" s="139"/>
      <c r="G7" s="24">
        <v>90</v>
      </c>
      <c r="H7" s="24"/>
      <c r="I7" s="24"/>
      <c r="J7" s="24"/>
      <c r="K7" s="26"/>
      <c r="L7" s="27">
        <f>SUM(E7:K7)</f>
        <v>90</v>
      </c>
      <c r="M7" s="28">
        <f>COUNTA(E7:K7)</f>
        <v>1</v>
      </c>
      <c r="N7" s="28">
        <f>IF(M7&gt;0,L7,0)</f>
        <v>90</v>
      </c>
      <c r="O7" s="29"/>
      <c r="P7" s="30">
        <v>1924</v>
      </c>
      <c r="Q7" t="s" s="31">
        <v>30</v>
      </c>
      <c r="R7" s="32">
        <f>SUMIF(C3:C44,"1924",N3:N44)</f>
        <v>90</v>
      </c>
      <c r="S7" s="33"/>
      <c r="T7" s="34">
        <f>SUMIF(C3:C44,"1924",L3:L44)</f>
        <v>90</v>
      </c>
    </row>
    <row r="8" ht="31.25" customHeight="1">
      <c r="A8" t="s" s="23">
        <f>IF(M8&lt;1,"NO","SI")</f>
        <v>52</v>
      </c>
      <c r="B8" s="141"/>
      <c r="C8" s="142"/>
      <c r="D8" s="141"/>
      <c r="E8" s="25"/>
      <c r="F8" s="25"/>
      <c r="G8" s="24"/>
      <c r="H8" s="24"/>
      <c r="I8" s="24"/>
      <c r="J8" s="24"/>
      <c r="K8" s="26"/>
      <c r="L8" s="27">
        <f>SUM(E8:K8)</f>
        <v>0</v>
      </c>
      <c r="M8" s="28">
        <f>COUNTA(E8:K8)</f>
        <v>0</v>
      </c>
      <c r="N8" s="28">
        <f>IF(M8&gt;0,L8,0)</f>
        <v>0</v>
      </c>
      <c r="O8" s="29"/>
      <c r="P8" s="30">
        <v>1098</v>
      </c>
      <c r="Q8" t="s" s="31">
        <v>32</v>
      </c>
      <c r="R8" s="32">
        <f>SUMIF(C3:C44,"1098",N3:N44)</f>
        <v>0</v>
      </c>
      <c r="S8" s="33"/>
      <c r="T8" s="34">
        <f>SUMIF(C3:C44,"1098",L3:L44)</f>
        <v>0</v>
      </c>
    </row>
    <row r="9" ht="31.25" customHeight="1">
      <c r="A9" t="s" s="23">
        <f>IF(M9&lt;1,"NO","SI")</f>
        <v>52</v>
      </c>
      <c r="B9" s="141"/>
      <c r="C9" s="142"/>
      <c r="D9" s="141"/>
      <c r="E9" s="139"/>
      <c r="F9" s="139"/>
      <c r="G9" s="142"/>
      <c r="H9" s="142"/>
      <c r="I9" s="142"/>
      <c r="J9" s="24"/>
      <c r="K9" s="26"/>
      <c r="L9" s="27">
        <f>SUM(E9:K9)</f>
        <v>0</v>
      </c>
      <c r="M9" s="28">
        <f>COUNTA(E9:K9)</f>
        <v>0</v>
      </c>
      <c r="N9" s="28">
        <f>IF(M9&gt;0,L9,0)</f>
        <v>0</v>
      </c>
      <c r="O9" s="29"/>
      <c r="P9" s="30">
        <v>1819</v>
      </c>
      <c r="Q9" t="s" s="31">
        <v>34</v>
      </c>
      <c r="R9" s="32">
        <f>SUMIF(C3:C44,"1819",N3:N44)</f>
        <v>0</v>
      </c>
      <c r="S9" s="33"/>
      <c r="T9" s="34">
        <f>SUMIF(C3:C44,"1819",L3:L44)</f>
        <v>0</v>
      </c>
    </row>
    <row r="10" ht="31.25" customHeight="1">
      <c r="A10" t="s" s="23">
        <f>IF(M10&lt;1,"NO","SI")</f>
        <v>52</v>
      </c>
      <c r="B10" s="143"/>
      <c r="C10" s="144"/>
      <c r="D10" s="143"/>
      <c r="E10" s="139"/>
      <c r="F10" s="139"/>
      <c r="G10" s="24"/>
      <c r="H10" s="24"/>
      <c r="I10" s="24"/>
      <c r="J10" s="24"/>
      <c r="K10" s="26"/>
      <c r="L10" s="27">
        <f>SUM(E10:K10)</f>
        <v>0</v>
      </c>
      <c r="M10" s="28">
        <f>COUNTA(E10:K10)</f>
        <v>0</v>
      </c>
      <c r="N10" s="28">
        <f>IF(M10&gt;0,L10,0)</f>
        <v>0</v>
      </c>
      <c r="O10" s="29"/>
      <c r="P10" s="30">
        <v>1540</v>
      </c>
      <c r="Q10" t="s" s="31">
        <v>37</v>
      </c>
      <c r="R10" s="32">
        <f>SUMIF(C3:C44,"1540",N3:N44)</f>
        <v>0</v>
      </c>
      <c r="S10" s="33"/>
      <c r="T10" s="34">
        <f>SUMIF(C3:C44,"1540",L3:L44)</f>
        <v>0</v>
      </c>
    </row>
    <row r="11" ht="31.25" customHeight="1">
      <c r="A11" t="s" s="23">
        <f>IF(M11&lt;1,"NO","SI")</f>
        <v>52</v>
      </c>
      <c r="B11" s="144"/>
      <c r="C11" s="144"/>
      <c r="D11" s="144"/>
      <c r="E11" s="139"/>
      <c r="F11" s="139"/>
      <c r="G11" s="24"/>
      <c r="H11" s="24"/>
      <c r="I11" s="24"/>
      <c r="J11" s="24"/>
      <c r="K11" s="26"/>
      <c r="L11" s="27">
        <f>SUM(E11:K11)</f>
        <v>0</v>
      </c>
      <c r="M11" s="28">
        <f>COUNTA(E11:K11)</f>
        <v>0</v>
      </c>
      <c r="N11" s="28">
        <f>IF(M11&gt;0,L11,0)</f>
        <v>0</v>
      </c>
      <c r="O11" s="29"/>
      <c r="P11" s="30">
        <v>1028</v>
      </c>
      <c r="Q11" t="s" s="31">
        <v>25</v>
      </c>
      <c r="R11" s="32">
        <f>SUMIF(C3:C44,"1028",N3:N44)</f>
        <v>0</v>
      </c>
      <c r="S11" s="33"/>
      <c r="T11" s="34">
        <f>SUMIF(C3:C44,"1028",L3:L44)</f>
        <v>0</v>
      </c>
    </row>
    <row r="12" ht="31.25" customHeight="1">
      <c r="A12" t="s" s="23">
        <f>IF(M12&lt;1,"NO","SI")</f>
        <v>52</v>
      </c>
      <c r="B12" s="144"/>
      <c r="C12" s="144"/>
      <c r="D12" s="144"/>
      <c r="E12" s="139"/>
      <c r="F12" s="139"/>
      <c r="G12" s="24"/>
      <c r="H12" s="24"/>
      <c r="I12" s="24"/>
      <c r="J12" s="24"/>
      <c r="K12" s="26"/>
      <c r="L12" s="27">
        <f>SUM(E12:K12)</f>
        <v>0</v>
      </c>
      <c r="M12" s="28">
        <f>COUNTA(E12:K12)</f>
        <v>0</v>
      </c>
      <c r="N12" s="28">
        <f>IF(M12&gt;0,L12,0)</f>
        <v>0</v>
      </c>
      <c r="O12" s="29"/>
      <c r="P12" s="30">
        <v>1854</v>
      </c>
      <c r="Q12" t="s" s="31">
        <v>40</v>
      </c>
      <c r="R12" s="32">
        <f>SUMIF(C3:C44,"1854",N3:N44)</f>
        <v>0</v>
      </c>
      <c r="S12" s="33"/>
      <c r="T12" s="34">
        <f>SUMIF(C3:C44,"1854",L3:L44)</f>
        <v>0</v>
      </c>
    </row>
    <row r="13" ht="31.25" customHeight="1">
      <c r="A13" t="s" s="23">
        <f>IF(M13&lt;1,"NO","SI")</f>
        <v>52</v>
      </c>
      <c r="B13" s="142"/>
      <c r="C13" s="142"/>
      <c r="D13" s="142"/>
      <c r="E13" s="139"/>
      <c r="F13" s="139"/>
      <c r="G13" s="142"/>
      <c r="H13" s="142"/>
      <c r="I13" s="142"/>
      <c r="J13" s="24"/>
      <c r="K13" s="26"/>
      <c r="L13" s="27">
        <f>SUM(E13:K13)</f>
        <v>0</v>
      </c>
      <c r="M13" s="28">
        <f>COUNTA(E13:K13)</f>
        <v>0</v>
      </c>
      <c r="N13" s="28">
        <f>IF(M13&gt;0,L13,0)</f>
        <v>0</v>
      </c>
      <c r="O13" s="29"/>
      <c r="P13" s="30">
        <v>1931</v>
      </c>
      <c r="Q13" t="s" s="31">
        <v>42</v>
      </c>
      <c r="R13" s="32">
        <f>SUMIF(C3:C44,"1931",N3:N44)</f>
        <v>0</v>
      </c>
      <c r="S13" s="33"/>
      <c r="T13" s="34">
        <f>SUMIF(C3:C44,"1931",L3:L44)</f>
        <v>0</v>
      </c>
    </row>
    <row r="14" ht="31.25" customHeight="1">
      <c r="A14" t="s" s="23">
        <f>IF(M14&lt;1,"NO","SI")</f>
        <v>52</v>
      </c>
      <c r="B14" s="142"/>
      <c r="C14" s="142"/>
      <c r="D14" s="142"/>
      <c r="E14" s="139"/>
      <c r="F14" s="139"/>
      <c r="G14" s="142"/>
      <c r="H14" s="142"/>
      <c r="I14" s="142"/>
      <c r="J14" s="24"/>
      <c r="K14" s="26"/>
      <c r="L14" s="27">
        <f>SUM(E14:K14)</f>
        <v>0</v>
      </c>
      <c r="M14" s="28">
        <f>COUNTA(E14:K14)</f>
        <v>0</v>
      </c>
      <c r="N14" s="28">
        <f>IF(M14&gt;0,L14,0)</f>
        <v>0</v>
      </c>
      <c r="O14" s="29"/>
      <c r="P14" s="30">
        <v>1375</v>
      </c>
      <c r="Q14" t="s" s="31">
        <v>44</v>
      </c>
      <c r="R14" s="32">
        <f>SUMIF(C3:C44,"1375",N3:N44)</f>
        <v>0</v>
      </c>
      <c r="S14" s="33"/>
      <c r="T14" s="34">
        <f>SUMIF(C3:C44,"1375",L3:L44)</f>
        <v>0</v>
      </c>
    </row>
    <row r="15" ht="31.25" customHeight="1">
      <c r="A15" t="s" s="23">
        <f>IF(M15&lt;1,"NO","SI")</f>
        <v>52</v>
      </c>
      <c r="B15" s="144"/>
      <c r="C15" s="144"/>
      <c r="D15" s="144"/>
      <c r="E15" s="139"/>
      <c r="F15" s="139"/>
      <c r="G15" s="24"/>
      <c r="H15" s="24"/>
      <c r="I15" s="24"/>
      <c r="J15" s="24"/>
      <c r="K15" s="26"/>
      <c r="L15" s="27">
        <f>SUM(E15:K15)</f>
        <v>0</v>
      </c>
      <c r="M15" s="28">
        <f>COUNTA(E15:K15)</f>
        <v>0</v>
      </c>
      <c r="N15" s="28">
        <f>IF(M15&gt;0,L15,0)</f>
        <v>0</v>
      </c>
      <c r="O15" s="29"/>
      <c r="P15" s="30">
        <v>1820</v>
      </c>
      <c r="Q15" t="s" s="31">
        <v>46</v>
      </c>
      <c r="R15" s="32">
        <f>SUMIF(C3:C44,"1820",N3:N44)</f>
        <v>0</v>
      </c>
      <c r="S15" s="33"/>
      <c r="T15" s="34">
        <f>SUMIF(C3:C44,"1820",L3:L44)</f>
        <v>0</v>
      </c>
    </row>
    <row r="16" ht="31.25" customHeight="1">
      <c r="A16" t="s" s="23">
        <f>IF(M16&lt;1,"NO","SI")</f>
        <v>52</v>
      </c>
      <c r="B16" s="142"/>
      <c r="C16" s="142"/>
      <c r="D16" s="142"/>
      <c r="E16" s="139"/>
      <c r="F16" s="139"/>
      <c r="G16" s="142"/>
      <c r="H16" s="142"/>
      <c r="I16" s="142"/>
      <c r="J16" s="24"/>
      <c r="K16" s="26"/>
      <c r="L16" s="27">
        <f>SUM(E16:K16)</f>
        <v>0</v>
      </c>
      <c r="M16" s="28">
        <f>COUNTA(E16:K16)</f>
        <v>0</v>
      </c>
      <c r="N16" s="28">
        <f>IF(M16&gt;0,L16,0)</f>
        <v>0</v>
      </c>
      <c r="O16" s="29"/>
      <c r="P16" s="30">
        <v>1463</v>
      </c>
      <c r="Q16" t="s" s="31">
        <v>49</v>
      </c>
      <c r="R16" s="32">
        <f>SUMIF(C3:C44,"1463",N3:N44)</f>
        <v>0</v>
      </c>
      <c r="S16" s="33"/>
      <c r="T16" s="34">
        <f>SUMIF(C3:C44,"1463",L3:L44)</f>
        <v>0</v>
      </c>
    </row>
    <row r="17" ht="31.25" customHeight="1">
      <c r="A17" t="s" s="23">
        <f>IF(M17&lt;1,"NO","SI")</f>
        <v>52</v>
      </c>
      <c r="B17" s="144"/>
      <c r="C17" s="144"/>
      <c r="D17" s="144"/>
      <c r="E17" s="139"/>
      <c r="F17" s="139"/>
      <c r="G17" s="24"/>
      <c r="H17" s="24"/>
      <c r="I17" s="24"/>
      <c r="J17" s="24"/>
      <c r="K17" s="26"/>
      <c r="L17" s="27">
        <f>SUM(E17:K17)</f>
        <v>0</v>
      </c>
      <c r="M17" s="28">
        <f>COUNTA(E17:K17)</f>
        <v>0</v>
      </c>
      <c r="N17" s="28">
        <f>IF(M17&gt;0,L17,0)</f>
        <v>0</v>
      </c>
      <c r="O17" s="29"/>
      <c r="P17" s="30">
        <v>1990</v>
      </c>
      <c r="Q17" t="s" s="31">
        <v>51</v>
      </c>
      <c r="R17" s="32">
        <f>SUMIF(C3:C44,"1990",N3:N44)</f>
        <v>0</v>
      </c>
      <c r="S17" s="33"/>
      <c r="T17" s="34">
        <f>SUMIF(C3:C44,"1990",L3:L44)</f>
        <v>0</v>
      </c>
    </row>
    <row r="18" ht="31.25" customHeight="1">
      <c r="A18" t="s" s="23">
        <f>IF(M18&lt;1,"NO","SI")</f>
        <v>52</v>
      </c>
      <c r="B18" s="142"/>
      <c r="C18" s="142"/>
      <c r="D18" s="142"/>
      <c r="E18" s="139"/>
      <c r="F18" s="139"/>
      <c r="G18" s="142"/>
      <c r="H18" s="142"/>
      <c r="I18" s="142"/>
      <c r="J18" s="24"/>
      <c r="K18" s="26"/>
      <c r="L18" s="27">
        <f>SUM(E18:K18)</f>
        <v>0</v>
      </c>
      <c r="M18" s="28">
        <f>COUNTA(E18:K18)</f>
        <v>0</v>
      </c>
      <c r="N18" s="28">
        <f>IF(M18&gt;0,L18,0)</f>
        <v>0</v>
      </c>
      <c r="O18" s="29"/>
      <c r="P18" s="30">
        <v>1214</v>
      </c>
      <c r="Q18" t="s" s="31">
        <v>53</v>
      </c>
      <c r="R18" s="32">
        <f>SUMIF(C3:C44,"1214",N3:N44)</f>
        <v>0</v>
      </c>
      <c r="S18" s="33"/>
      <c r="T18" s="34">
        <f>SUMIF(C3:C44,"1214",L3:L44)</f>
        <v>0</v>
      </c>
    </row>
    <row r="19" ht="31.25" customHeight="1">
      <c r="A19" t="s" s="23">
        <f>IF(M19&lt;1,"NO","SI")</f>
        <v>52</v>
      </c>
      <c r="B19" s="144"/>
      <c r="C19" s="144"/>
      <c r="D19" s="144"/>
      <c r="E19" s="139"/>
      <c r="F19" s="139"/>
      <c r="G19" s="24"/>
      <c r="H19" s="24"/>
      <c r="I19" s="24"/>
      <c r="J19" s="24"/>
      <c r="K19" s="26"/>
      <c r="L19" s="27">
        <f>SUM(E19:K19)</f>
        <v>0</v>
      </c>
      <c r="M19" s="28">
        <f>COUNTA(E19:K19)</f>
        <v>0</v>
      </c>
      <c r="N19" s="28">
        <f>IF(M19&gt;0,L19,0)</f>
        <v>0</v>
      </c>
      <c r="O19" s="29"/>
      <c r="P19" s="30">
        <v>1883</v>
      </c>
      <c r="Q19" t="s" s="31">
        <v>54</v>
      </c>
      <c r="R19" s="32">
        <f>SUMIF(C3:C44,"1883",N3:N44)</f>
        <v>0</v>
      </c>
      <c r="S19" s="33"/>
      <c r="T19" s="34">
        <f>SUMIF(C3:C44,"1883",L3:L44)</f>
        <v>0</v>
      </c>
    </row>
    <row r="20" ht="31.25" customHeight="1">
      <c r="A20" t="s" s="23">
        <f>IF(M20&lt;1,"NO","SI")</f>
        <v>52</v>
      </c>
      <c r="B20" s="142"/>
      <c r="C20" s="142"/>
      <c r="D20" s="142"/>
      <c r="E20" s="139"/>
      <c r="F20" s="139"/>
      <c r="G20" s="142"/>
      <c r="H20" s="142"/>
      <c r="I20" s="142"/>
      <c r="J20" s="24"/>
      <c r="K20" s="26"/>
      <c r="L20" s="27">
        <f>SUM(E20:K20)</f>
        <v>0</v>
      </c>
      <c r="M20" s="28">
        <f>COUNTA(E20:K20)</f>
        <v>0</v>
      </c>
      <c r="N20" s="28">
        <f>IF(M20&gt;0,L20,0)</f>
        <v>0</v>
      </c>
      <c r="O20" s="29"/>
      <c r="P20" s="30">
        <v>1406</v>
      </c>
      <c r="Q20" t="s" s="31">
        <v>55</v>
      </c>
      <c r="R20" s="32">
        <f>SUMIF(C3:C44,"1406",N3:N44)</f>
        <v>0</v>
      </c>
      <c r="S20" s="33"/>
      <c r="T20" s="34">
        <f>SUMIF(C3:C44,"1406",L3:L44)</f>
        <v>0</v>
      </c>
    </row>
    <row r="21" ht="28.3" customHeight="1">
      <c r="A21" t="s" s="23">
        <f>IF(M21&lt;1,"NO","SI")</f>
        <v>52</v>
      </c>
      <c r="B21" s="24"/>
      <c r="C21" s="24"/>
      <c r="D21" s="24"/>
      <c r="E21" s="25"/>
      <c r="F21" s="25"/>
      <c r="G21" s="24"/>
      <c r="H21" s="24"/>
      <c r="I21" s="24"/>
      <c r="J21" s="24"/>
      <c r="K21" s="26"/>
      <c r="L21" s="27">
        <f>SUM(E21:K21)</f>
        <v>0</v>
      </c>
      <c r="M21" s="28">
        <f>COUNTA(E21:K21)</f>
        <v>0</v>
      </c>
      <c r="N21" s="28">
        <f>IF(M21&gt;0,L21,0)</f>
        <v>0</v>
      </c>
      <c r="O21" s="29"/>
      <c r="P21" s="30">
        <v>69</v>
      </c>
      <c r="Q21" t="s" s="31">
        <v>56</v>
      </c>
      <c r="R21" s="32">
        <f>SUMIF(C3:C44,"69",N3:N44)</f>
        <v>0</v>
      </c>
      <c r="S21" s="33"/>
      <c r="T21" s="34">
        <f>SUMIF(C3:C44,"69",L3:L44)</f>
        <v>0</v>
      </c>
    </row>
    <row r="22" ht="28.3" customHeight="1">
      <c r="A22" t="s" s="23">
        <f>IF(M22&lt;1,"NO","SI")</f>
        <v>52</v>
      </c>
      <c r="B22" s="24"/>
      <c r="C22" s="24"/>
      <c r="D22" s="24"/>
      <c r="E22" s="25"/>
      <c r="F22" s="25"/>
      <c r="G22" s="24"/>
      <c r="H22" s="24"/>
      <c r="I22" s="24"/>
      <c r="J22" s="24"/>
      <c r="K22" s="26"/>
      <c r="L22" s="27">
        <f>SUM(E22:K22)</f>
        <v>0</v>
      </c>
      <c r="M22" s="28">
        <f>COUNTA(E22:K22)</f>
        <v>0</v>
      </c>
      <c r="N22" s="28">
        <f>IF(M22&gt;0,L22,0)</f>
        <v>0</v>
      </c>
      <c r="O22" s="29"/>
      <c r="P22" s="30">
        <v>1533</v>
      </c>
      <c r="Q22" t="s" s="31">
        <v>57</v>
      </c>
      <c r="R22" s="32">
        <f>SUMIF(C3:C44,"1533",N3:N44)</f>
        <v>190</v>
      </c>
      <c r="S22" s="33"/>
      <c r="T22" s="34">
        <f>SUMIF(C3:C44,"1533",L3:L44)</f>
        <v>190</v>
      </c>
    </row>
    <row r="23" ht="31.25" customHeight="1">
      <c r="A23" t="s" s="23">
        <f>IF(M23&lt;1,"NO","SI")</f>
        <v>52</v>
      </c>
      <c r="B23" s="142"/>
      <c r="C23" s="142"/>
      <c r="D23" s="142"/>
      <c r="E23" s="139"/>
      <c r="F23" s="139"/>
      <c r="G23" s="142"/>
      <c r="H23" s="142"/>
      <c r="I23" s="142"/>
      <c r="J23" s="24"/>
      <c r="K23" s="26"/>
      <c r="L23" s="27">
        <f>SUM(E23:K23)</f>
        <v>0</v>
      </c>
      <c r="M23" s="28">
        <f>COUNTA(E23:K23)</f>
        <v>0</v>
      </c>
      <c r="N23" s="28">
        <f>IF(M23&gt;0,L23,0)</f>
        <v>0</v>
      </c>
      <c r="O23" s="29"/>
      <c r="P23" s="30">
        <v>77</v>
      </c>
      <c r="Q23" t="s" s="31">
        <v>58</v>
      </c>
      <c r="R23" s="32">
        <f>SUMIF(C3:C44,"77",N3:N44)</f>
        <v>0</v>
      </c>
      <c r="S23" s="33"/>
      <c r="T23" s="34">
        <f>SUMIF(C3:C44,"77",L3:L44)</f>
        <v>0</v>
      </c>
    </row>
    <row r="24" ht="31.25" customHeight="1">
      <c r="A24" t="s" s="23">
        <f>IF(M24&lt;1,"NO","SI")</f>
        <v>52</v>
      </c>
      <c r="B24" s="142"/>
      <c r="C24" s="142"/>
      <c r="D24" s="142"/>
      <c r="E24" s="139"/>
      <c r="F24" s="139"/>
      <c r="G24" s="142"/>
      <c r="H24" s="142"/>
      <c r="I24" s="142"/>
      <c r="J24" s="24"/>
      <c r="K24" s="26"/>
      <c r="L24" s="27">
        <f>SUM(E24:K24)</f>
        <v>0</v>
      </c>
      <c r="M24" s="28">
        <f>COUNTA(E24:K24)</f>
        <v>0</v>
      </c>
      <c r="N24" s="28">
        <f>IF(M24&gt;0,L24,0)</f>
        <v>0</v>
      </c>
      <c r="O24" s="29"/>
      <c r="P24" s="30">
        <v>1554</v>
      </c>
      <c r="Q24" t="s" s="31">
        <v>59</v>
      </c>
      <c r="R24" s="32">
        <f>SUMIF(C3:C41,"1554",N3:N41)</f>
        <v>0</v>
      </c>
      <c r="S24" s="33"/>
      <c r="T24" s="34">
        <f>SUMIF(C3:C41,"1554",L3:L41)</f>
        <v>0</v>
      </c>
    </row>
    <row r="25" ht="31.25" customHeight="1">
      <c r="A25" t="s" s="23">
        <f>IF(M25&lt;1,"NO","SI")</f>
        <v>52</v>
      </c>
      <c r="B25" s="144"/>
      <c r="C25" s="144"/>
      <c r="D25" s="144"/>
      <c r="E25" s="139"/>
      <c r="F25" s="139"/>
      <c r="G25" s="24"/>
      <c r="H25" s="24"/>
      <c r="I25" s="24"/>
      <c r="J25" s="24"/>
      <c r="K25" s="26"/>
      <c r="L25" s="27">
        <f>SUM(E25:K25)</f>
        <v>0</v>
      </c>
      <c r="M25" s="28">
        <f>COUNTA(E25:K25)</f>
        <v>0</v>
      </c>
      <c r="N25" s="28">
        <f>IF(M25&gt;0,L25,0)</f>
        <v>0</v>
      </c>
      <c r="O25" s="29"/>
      <c r="P25" s="39">
        <v>2062</v>
      </c>
      <c r="Q25" t="s" s="31">
        <v>19</v>
      </c>
      <c r="R25" s="32">
        <f>SUMIF(C3:C41,"2062",N3:N41)</f>
        <v>0</v>
      </c>
      <c r="S25" s="33"/>
      <c r="T25" s="34">
        <f>SUMIF(C3:C41,"2062",L3:L41)</f>
        <v>0</v>
      </c>
    </row>
    <row r="26" ht="31.25" customHeight="1">
      <c r="A26" t="s" s="23">
        <f>IF(M26&lt;1,"NO","SI")</f>
        <v>52</v>
      </c>
      <c r="B26" s="142"/>
      <c r="C26" s="142"/>
      <c r="D26" s="142"/>
      <c r="E26" s="139"/>
      <c r="F26" s="139"/>
      <c r="G26" s="142"/>
      <c r="H26" s="142"/>
      <c r="I26" s="142"/>
      <c r="J26" s="24"/>
      <c r="K26" s="26"/>
      <c r="L26" s="27">
        <f>SUM(E26:K26)</f>
        <v>0</v>
      </c>
      <c r="M26" s="28">
        <f>COUNTA(E26:K26)</f>
        <v>0</v>
      </c>
      <c r="N26" s="28">
        <f>IF(M26&gt;0,L26,0)</f>
        <v>0</v>
      </c>
      <c r="O26" s="29"/>
      <c r="P26" s="39">
        <v>2077</v>
      </c>
      <c r="Q26" t="s" s="31">
        <v>22</v>
      </c>
      <c r="R26" s="32">
        <f>SUMIF(C3:C42,"2077",N3:N42)</f>
        <v>100</v>
      </c>
      <c r="S26" s="33"/>
      <c r="T26" s="34">
        <f>SUMIF(C3:C42,"2077",L3:L42)</f>
        <v>100</v>
      </c>
    </row>
    <row r="27" ht="31.25" customHeight="1">
      <c r="A27" t="s" s="23">
        <f>IF(M27&lt;1,"NO","SI")</f>
        <v>52</v>
      </c>
      <c r="B27" s="142"/>
      <c r="C27" s="142"/>
      <c r="D27" s="142"/>
      <c r="E27" s="139"/>
      <c r="F27" s="139"/>
      <c r="G27" s="142"/>
      <c r="H27" s="142"/>
      <c r="I27" s="142"/>
      <c r="J27" s="24"/>
      <c r="K27" s="26"/>
      <c r="L27" s="27">
        <f>SUM(E27:K27)</f>
        <v>0</v>
      </c>
      <c r="M27" s="28">
        <f>COUNTA(E27:K27)</f>
        <v>0</v>
      </c>
      <c r="N27" s="28">
        <f>IF(M27&gt;0,L27,0)</f>
        <v>0</v>
      </c>
      <c r="O27" s="29"/>
      <c r="P27" s="39">
        <v>2030</v>
      </c>
      <c r="Q27" t="s" s="31">
        <v>60</v>
      </c>
      <c r="R27" s="32">
        <f>SUMIF(C3:C44,"2030",N3:N44)</f>
        <v>0</v>
      </c>
      <c r="S27" s="33"/>
      <c r="T27" s="34">
        <f>SUMIF(C3:C44,"2030",L3:L44)</f>
        <v>0</v>
      </c>
    </row>
    <row r="28" ht="31.25" customHeight="1">
      <c r="A28" t="s" s="23">
        <f>IF(M28&lt;1,"NO","SI")</f>
        <v>52</v>
      </c>
      <c r="B28" s="142"/>
      <c r="C28" s="142"/>
      <c r="D28" s="142"/>
      <c r="E28" s="139"/>
      <c r="F28" s="139"/>
      <c r="G28" s="142"/>
      <c r="H28" s="142"/>
      <c r="I28" s="142"/>
      <c r="J28" s="24"/>
      <c r="K28" s="26"/>
      <c r="L28" s="27">
        <f>SUM(E28:K28)</f>
        <v>0</v>
      </c>
      <c r="M28" s="28">
        <f>COUNTA(E28:K28)</f>
        <v>0</v>
      </c>
      <c r="N28" s="28">
        <f>IF(M28&gt;0,L28,0)</f>
        <v>0</v>
      </c>
      <c r="O28" s="29"/>
      <c r="P28" s="39">
        <v>87</v>
      </c>
      <c r="Q28" t="s" s="31">
        <v>61</v>
      </c>
      <c r="R28" s="32">
        <f>SUMIF(C3:C44,"87",N3:N44)</f>
        <v>0</v>
      </c>
      <c r="S28" s="33"/>
      <c r="T28" s="34">
        <f>SUMIF(C3:C44,"87",L3:L44)</f>
        <v>0</v>
      </c>
    </row>
    <row r="29" ht="31.25" customHeight="1">
      <c r="A29" t="s" s="23">
        <f>IF(M29&lt;1,"NO","SI")</f>
        <v>52</v>
      </c>
      <c r="B29" s="142"/>
      <c r="C29" s="142"/>
      <c r="D29" s="142"/>
      <c r="E29" s="139"/>
      <c r="F29" s="139"/>
      <c r="G29" s="142"/>
      <c r="H29" s="142"/>
      <c r="I29" s="142"/>
      <c r="J29" s="24"/>
      <c r="K29" s="26"/>
      <c r="L29" s="27">
        <f>SUM(E29:K29)</f>
        <v>0</v>
      </c>
      <c r="M29" s="28">
        <f>COUNTA(E29:K29)</f>
        <v>0</v>
      </c>
      <c r="N29" s="28">
        <f>IF(M29&gt;0,L29,0)</f>
        <v>0</v>
      </c>
      <c r="O29" s="29"/>
      <c r="P29" s="39">
        <v>2113</v>
      </c>
      <c r="Q29" t="s" s="31">
        <v>62</v>
      </c>
      <c r="R29" s="32">
        <f>SUMIF(C4:C44,"2113",N4:N44)</f>
        <v>0</v>
      </c>
      <c r="S29" s="33"/>
      <c r="T29" s="34">
        <f>SUMIF(C4:C44,"2113",L4:L44)</f>
        <v>0</v>
      </c>
    </row>
    <row r="30" ht="31.25" customHeight="1">
      <c r="A30" t="s" s="23">
        <f>IF(M30&lt;1,"NO","SI")</f>
        <v>52</v>
      </c>
      <c r="B30" s="142"/>
      <c r="C30" s="142"/>
      <c r="D30" s="142"/>
      <c r="E30" s="139"/>
      <c r="F30" s="139"/>
      <c r="G30" s="142"/>
      <c r="H30" s="142"/>
      <c r="I30" s="142"/>
      <c r="J30" s="24"/>
      <c r="K30" s="26"/>
      <c r="L30" s="27">
        <f>SUM(E30:K30)</f>
        <v>0</v>
      </c>
      <c r="M30" s="28">
        <f>COUNTA(E30:K30)</f>
        <v>0</v>
      </c>
      <c r="N30" s="28">
        <f>IF(M30&gt;0,L30,0)</f>
        <v>0</v>
      </c>
      <c r="O30" s="29"/>
      <c r="P30" s="39"/>
      <c r="Q30" s="40"/>
      <c r="R30" s="41"/>
      <c r="S30" s="33"/>
      <c r="T30" s="42"/>
    </row>
    <row r="31" ht="31.25" customHeight="1">
      <c r="A31" t="s" s="23">
        <f>IF(M31&lt;1,"NO","SI")</f>
        <v>52</v>
      </c>
      <c r="B31" s="142"/>
      <c r="C31" s="142"/>
      <c r="D31" s="142"/>
      <c r="E31" s="139"/>
      <c r="F31" s="139"/>
      <c r="G31" s="142"/>
      <c r="H31" s="142"/>
      <c r="I31" s="142"/>
      <c r="J31" s="24"/>
      <c r="K31" s="26"/>
      <c r="L31" s="27">
        <f>SUM(E31:K31)</f>
        <v>0</v>
      </c>
      <c r="M31" s="28">
        <f>COUNTA(E31:K31)</f>
        <v>0</v>
      </c>
      <c r="N31" s="28">
        <f>IF(M31&gt;0,L31,0)</f>
        <v>0</v>
      </c>
      <c r="O31" s="29"/>
      <c r="P31" s="39"/>
      <c r="Q31" s="40"/>
      <c r="R31" s="41"/>
      <c r="S31" s="33"/>
      <c r="T31" s="42"/>
    </row>
    <row r="32" ht="31.25" customHeight="1">
      <c r="A32" t="s" s="23">
        <f>IF(M32&lt;1,"NO","SI")</f>
        <v>52</v>
      </c>
      <c r="B32" s="144"/>
      <c r="C32" s="144"/>
      <c r="D32" s="144"/>
      <c r="E32" s="139"/>
      <c r="F32" s="139"/>
      <c r="G32" s="24"/>
      <c r="H32" s="24"/>
      <c r="I32" s="24"/>
      <c r="J32" s="24"/>
      <c r="K32" s="26"/>
      <c r="L32" s="27">
        <f>SUM(E32:K32)</f>
        <v>0</v>
      </c>
      <c r="M32" s="28">
        <f>COUNTA(E32:K32)</f>
        <v>0</v>
      </c>
      <c r="N32" s="28">
        <f>IF(M32&gt;0,L32,0)</f>
        <v>0</v>
      </c>
      <c r="O32" s="29"/>
      <c r="P32" s="39"/>
      <c r="Q32" s="40"/>
      <c r="R32" s="41"/>
      <c r="S32" s="33"/>
      <c r="T32" s="42"/>
    </row>
    <row r="33" ht="28.3" customHeight="1">
      <c r="A33" t="s" s="23">
        <f>IF(M33&lt;1,"NO","SI")</f>
        <v>52</v>
      </c>
      <c r="B33" s="24"/>
      <c r="C33" s="24"/>
      <c r="D33" s="24"/>
      <c r="E33" s="25"/>
      <c r="F33" s="25"/>
      <c r="G33" s="24"/>
      <c r="H33" s="24"/>
      <c r="I33" s="24"/>
      <c r="J33" s="24"/>
      <c r="K33" s="26"/>
      <c r="L33" s="27">
        <f>SUM(E33:K33)</f>
        <v>0</v>
      </c>
      <c r="M33" s="28">
        <f>COUNTA(E33:K33)</f>
        <v>0</v>
      </c>
      <c r="N33" s="28">
        <f>IF(M33&gt;0,L33,0)</f>
        <v>0</v>
      </c>
      <c r="O33" s="29"/>
      <c r="P33" s="39"/>
      <c r="Q33" s="40"/>
      <c r="R33" s="41"/>
      <c r="S33" s="33"/>
      <c r="T33" s="42"/>
    </row>
    <row r="34" ht="31.25" customHeight="1">
      <c r="A34" t="s" s="23">
        <f>IF(M34&lt;1,"NO","SI")</f>
        <v>52</v>
      </c>
      <c r="B34" s="142"/>
      <c r="C34" s="142"/>
      <c r="D34" s="142"/>
      <c r="E34" s="139"/>
      <c r="F34" s="139"/>
      <c r="G34" s="142"/>
      <c r="H34" s="142"/>
      <c r="I34" s="142"/>
      <c r="J34" s="24"/>
      <c r="K34" s="26"/>
      <c r="L34" s="27">
        <f>SUM(E34:K34)</f>
        <v>0</v>
      </c>
      <c r="M34" s="28">
        <f>COUNTA(E34:K34)</f>
        <v>0</v>
      </c>
      <c r="N34" s="28">
        <f>IF(M34&gt;0,L34,0)</f>
        <v>0</v>
      </c>
      <c r="O34" s="29"/>
      <c r="P34" s="39"/>
      <c r="Q34" s="40"/>
      <c r="R34" s="41"/>
      <c r="S34" s="33"/>
      <c r="T34" s="42"/>
    </row>
    <row r="35" ht="31.25" customHeight="1">
      <c r="A35" t="s" s="23">
        <f>IF(M35&lt;1,"NO","SI")</f>
        <v>52</v>
      </c>
      <c r="B35" s="142"/>
      <c r="C35" s="142"/>
      <c r="D35" s="142"/>
      <c r="E35" s="139"/>
      <c r="F35" s="139"/>
      <c r="G35" s="142"/>
      <c r="H35" s="142"/>
      <c r="I35" s="142"/>
      <c r="J35" s="24"/>
      <c r="K35" s="26"/>
      <c r="L35" s="27">
        <f>SUM(E35:K35)</f>
        <v>0</v>
      </c>
      <c r="M35" s="28">
        <f>COUNTA(E35:K35)</f>
        <v>0</v>
      </c>
      <c r="N35" s="28">
        <f>IF(M35&gt;0,L35,0)</f>
        <v>0</v>
      </c>
      <c r="O35" s="29"/>
      <c r="P35" s="39"/>
      <c r="Q35" s="40"/>
      <c r="R35" s="41"/>
      <c r="S35" s="33"/>
      <c r="T35" s="42"/>
    </row>
    <row r="36" ht="31.25" customHeight="1">
      <c r="A36" t="s" s="23">
        <f>IF(M36&lt;1,"NO","SI")</f>
        <v>52</v>
      </c>
      <c r="B36" s="142"/>
      <c r="C36" s="142"/>
      <c r="D36" s="142"/>
      <c r="E36" s="139"/>
      <c r="F36" s="139"/>
      <c r="G36" s="142"/>
      <c r="H36" s="142"/>
      <c r="I36" s="142"/>
      <c r="J36" s="24"/>
      <c r="K36" s="26"/>
      <c r="L36" s="27">
        <f>SUM(E36:K36)</f>
        <v>0</v>
      </c>
      <c r="M36" s="28">
        <f>COUNTA(E36:K36)</f>
        <v>0</v>
      </c>
      <c r="N36" s="28">
        <f>IF(M36&gt;0,L36,0)</f>
        <v>0</v>
      </c>
      <c r="O36" s="29"/>
      <c r="P36" s="39"/>
      <c r="Q36" s="40"/>
      <c r="R36" s="41"/>
      <c r="S36" s="33"/>
      <c r="T36" s="42"/>
    </row>
    <row r="37" ht="31.25" customHeight="1">
      <c r="A37" t="s" s="23">
        <f>IF(M37&lt;1,"NO","SI")</f>
        <v>52</v>
      </c>
      <c r="B37" s="142"/>
      <c r="C37" s="142"/>
      <c r="D37" s="142"/>
      <c r="E37" s="139"/>
      <c r="F37" s="139"/>
      <c r="G37" s="142"/>
      <c r="H37" s="142"/>
      <c r="I37" s="142"/>
      <c r="J37" s="24"/>
      <c r="K37" s="26"/>
      <c r="L37" s="27">
        <f>SUM(E37:K37)</f>
        <v>0</v>
      </c>
      <c r="M37" s="28">
        <f>COUNTA(E37:K37)</f>
        <v>0</v>
      </c>
      <c r="N37" s="28">
        <f>IF(M37&gt;0,L37,0)</f>
        <v>0</v>
      </c>
      <c r="O37" s="29"/>
      <c r="P37" s="39"/>
      <c r="Q37" s="40"/>
      <c r="R37" s="41"/>
      <c r="S37" s="33"/>
      <c r="T37" s="42"/>
    </row>
    <row r="38" ht="31.25" customHeight="1">
      <c r="A38" t="s" s="23">
        <f>IF(M38&lt;1,"NO","SI")</f>
        <v>52</v>
      </c>
      <c r="B38" s="142"/>
      <c r="C38" s="142"/>
      <c r="D38" s="142"/>
      <c r="E38" s="139"/>
      <c r="F38" s="139"/>
      <c r="G38" s="142"/>
      <c r="H38" s="142"/>
      <c r="I38" s="142"/>
      <c r="J38" s="24"/>
      <c r="K38" s="26"/>
      <c r="L38" s="27">
        <f>SUM(E38:K38)</f>
        <v>0</v>
      </c>
      <c r="M38" s="28">
        <f>COUNTA(E38:K38)</f>
        <v>0</v>
      </c>
      <c r="N38" s="28">
        <f>IF(M38&gt;0,L38,0)</f>
        <v>0</v>
      </c>
      <c r="O38" s="29"/>
      <c r="P38" s="39"/>
      <c r="Q38" s="40"/>
      <c r="R38" s="41"/>
      <c r="S38" s="33"/>
      <c r="T38" s="42"/>
    </row>
    <row r="39" ht="31.25" customHeight="1">
      <c r="A39" t="s" s="23">
        <f>IF(M39&lt;1,"NO","SI")</f>
        <v>52</v>
      </c>
      <c r="B39" s="142"/>
      <c r="C39" s="142"/>
      <c r="D39" s="142"/>
      <c r="E39" s="139"/>
      <c r="F39" s="139"/>
      <c r="G39" s="142"/>
      <c r="H39" s="142"/>
      <c r="I39" s="142"/>
      <c r="J39" s="24"/>
      <c r="K39" s="26"/>
      <c r="L39" s="27">
        <f>SUM(E39:K39)</f>
        <v>0</v>
      </c>
      <c r="M39" s="28">
        <f>COUNTA(E39:K39)</f>
        <v>0</v>
      </c>
      <c r="N39" s="28">
        <f>IF(M39&gt;0,L39,0)</f>
        <v>0</v>
      </c>
      <c r="O39" s="29"/>
      <c r="P39" s="39"/>
      <c r="Q39" s="40"/>
      <c r="R39" s="41"/>
      <c r="S39" s="33"/>
      <c r="T39" s="42"/>
    </row>
    <row r="40" ht="31.25" customHeight="1">
      <c r="A40" t="s" s="23">
        <f>IF(M40&lt;1,"NO","SI")</f>
        <v>52</v>
      </c>
      <c r="B40" s="142"/>
      <c r="C40" s="142"/>
      <c r="D40" s="142"/>
      <c r="E40" s="139"/>
      <c r="F40" s="139"/>
      <c r="G40" s="142"/>
      <c r="H40" s="142"/>
      <c r="I40" s="142"/>
      <c r="J40" s="24"/>
      <c r="K40" s="26"/>
      <c r="L40" s="27">
        <f>SUM(E40:K40)</f>
        <v>0</v>
      </c>
      <c r="M40" s="28">
        <f>COUNTA(E40:K40)</f>
        <v>0</v>
      </c>
      <c r="N40" s="28">
        <f>IF(M40&gt;0,L40,0)</f>
        <v>0</v>
      </c>
      <c r="O40" s="29"/>
      <c r="P40" s="39"/>
      <c r="Q40" s="40"/>
      <c r="R40" s="41"/>
      <c r="S40" s="33"/>
      <c r="T40" s="42"/>
    </row>
    <row r="41" ht="28.3" customHeight="1">
      <c r="A41" t="s" s="23">
        <f>IF(M41&lt;1,"NO","SI")</f>
        <v>52</v>
      </c>
      <c r="B41" s="24"/>
      <c r="C41" s="24"/>
      <c r="D41" s="24"/>
      <c r="E41" s="25"/>
      <c r="F41" s="25"/>
      <c r="G41" s="24"/>
      <c r="H41" s="24"/>
      <c r="I41" s="24"/>
      <c r="J41" s="24"/>
      <c r="K41" s="26"/>
      <c r="L41" s="27">
        <f>SUM(E41:K41)</f>
        <v>0</v>
      </c>
      <c r="M41" s="28">
        <f>COUNTA(E41:K41)</f>
        <v>0</v>
      </c>
      <c r="N41" s="28">
        <f>IF(M41&gt;0,L41,0)</f>
        <v>0</v>
      </c>
      <c r="O41" s="43"/>
      <c r="P41" s="44"/>
      <c r="Q41" s="82"/>
      <c r="R41" s="83">
        <f>SUM(R3:R40)</f>
        <v>480</v>
      </c>
      <c r="S41" s="84"/>
      <c r="T41" s="47">
        <f>SUM(T3:T40)</f>
        <v>480</v>
      </c>
    </row>
    <row r="42" ht="27.8" customHeight="1">
      <c r="A42" s="49">
        <f>COUNTIF(A3:A41,"SI")</f>
        <v>5</v>
      </c>
      <c r="B42" s="49">
        <f>COUNTA(B3:B41)</f>
        <v>5</v>
      </c>
      <c r="C42" s="49"/>
      <c r="D42" s="49"/>
      <c r="E42" s="50"/>
      <c r="F42" s="50"/>
      <c r="G42" s="49"/>
      <c r="H42" s="49"/>
      <c r="I42" s="49"/>
      <c r="J42" s="51"/>
      <c r="K42" s="128"/>
      <c r="L42" s="105">
        <f>SUM(L3:L41)</f>
        <v>480</v>
      </c>
      <c r="M42" s="53"/>
      <c r="N42" s="106">
        <f>SUM(N3:N41)</f>
        <v>480</v>
      </c>
      <c r="O42" s="43"/>
      <c r="P42" s="10"/>
      <c r="Q42" s="10"/>
      <c r="R42" s="85"/>
      <c r="S42" s="10"/>
      <c r="T42" s="44"/>
    </row>
    <row r="43" ht="15.65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85"/>
      <c r="M43" s="10"/>
      <c r="N43" s="85"/>
      <c r="O43" s="10"/>
      <c r="P43" s="10"/>
      <c r="Q43" s="10"/>
      <c r="R43" s="10"/>
      <c r="S43" s="10"/>
      <c r="T43" s="10"/>
    </row>
    <row r="44" ht="15.6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</row>
  </sheetData>
  <mergeCells count="1">
    <mergeCell ref="A1:E1"/>
  </mergeCells>
  <pageMargins left="1" right="1" top="1" bottom="1" header="0.25" footer="0.25"/>
  <pageSetup firstPageNumber="1" fitToHeight="1" fitToWidth="1" scale="100" useFirstPageNumber="0" orientation="portrait" pageOrder="downThenOver"/>
  <headerFooter>
    <oddHeader>&amp;L&amp;"Times New Roman,Regular"&amp;12&amp;K000000YB F</oddHeader>
    <oddFooter>&amp;L&amp;"Helvetica,Regular"&amp;12&amp;K000000&amp;P</oddFooter>
  </headerFooter>
</worksheet>
</file>

<file path=xl/worksheets/sheet28.xml><?xml version="1.0" encoding="utf-8"?>
<worksheet xmlns:r="http://schemas.openxmlformats.org/officeDocument/2006/relationships" xmlns="http://schemas.openxmlformats.org/spreadsheetml/2006/main">
  <sheetPr>
    <pageSetUpPr fitToPage="1"/>
  </sheetPr>
  <dimension ref="A1:L3"/>
  <sheetViews>
    <sheetView workbookViewId="0" showGridLines="0" defaultGridColor="1"/>
  </sheetViews>
  <sheetFormatPr defaultColWidth="16.3333" defaultRowHeight="18" customHeight="1" outlineLevelRow="0" outlineLevelCol="0"/>
  <cols>
    <col min="1" max="1" width="4.70312" style="150" customWidth="1"/>
    <col min="2" max="2" width="18.8438" style="150" customWidth="1"/>
    <col min="3" max="3" width="5.22656" style="150" customWidth="1"/>
    <col min="4" max="4" width="21.1172" style="150" customWidth="1"/>
    <col min="5" max="5" width="11.25" style="150" customWidth="1"/>
    <col min="6" max="6" width="11.1406" style="150" customWidth="1"/>
    <col min="7" max="7" width="11.3906" style="150" customWidth="1"/>
    <col min="8" max="8" width="11.3906" style="150" customWidth="1"/>
    <col min="9" max="9" width="11.3906" style="150" customWidth="1"/>
    <col min="10" max="10" width="11.3906" style="150" customWidth="1"/>
    <col min="11" max="11" width="11.3906" style="150" customWidth="1"/>
    <col min="12" max="12" width="11.3906" style="150" customWidth="1"/>
    <col min="13" max="256" width="16.3516" style="150" customWidth="1"/>
  </cols>
  <sheetData>
    <row r="1" ht="20.35" customHeight="1">
      <c r="A1" t="s" s="56">
        <v>332</v>
      </c>
      <c r="B1" s="57"/>
      <c r="C1" s="57"/>
      <c r="D1" s="57"/>
      <c r="E1" s="57"/>
      <c r="F1" s="94"/>
      <c r="G1" s="94"/>
      <c r="H1" s="94"/>
      <c r="I1" s="94"/>
      <c r="J1" s="94"/>
      <c r="K1" s="94"/>
      <c r="L1" s="94"/>
    </row>
    <row r="2" ht="32.35" customHeight="1">
      <c r="A2" s="61"/>
      <c r="B2" t="s" s="56">
        <v>1</v>
      </c>
      <c r="C2" t="s" s="56">
        <v>108</v>
      </c>
      <c r="D2" t="s" s="56">
        <v>3</v>
      </c>
      <c r="E2" t="s" s="56">
        <v>4</v>
      </c>
      <c r="F2" t="s" s="56">
        <v>5</v>
      </c>
      <c r="G2" t="s" s="56">
        <v>6</v>
      </c>
      <c r="H2" t="s" s="56">
        <v>7</v>
      </c>
      <c r="I2" t="s" s="56">
        <v>8</v>
      </c>
      <c r="J2" t="s" s="56">
        <v>9</v>
      </c>
      <c r="K2" t="s" s="56">
        <v>10</v>
      </c>
      <c r="L2" t="s" s="68">
        <v>11</v>
      </c>
    </row>
    <row r="3" ht="20.35" customHeight="1">
      <c r="A3" s="62"/>
      <c r="B3" s="62"/>
      <c r="C3" s="57"/>
      <c r="D3" s="62"/>
      <c r="E3" s="57"/>
      <c r="F3" s="57"/>
      <c r="G3" s="57"/>
      <c r="H3" s="57"/>
      <c r="I3" s="57"/>
      <c r="J3" s="57"/>
      <c r="K3" s="57"/>
      <c r="L3" s="63"/>
    </row>
  </sheetData>
  <mergeCells count="1">
    <mergeCell ref="A1:E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xl/worksheets/sheet29.xml><?xml version="1.0" encoding="utf-8"?>
<worksheet xmlns:r="http://schemas.openxmlformats.org/officeDocument/2006/relationships" xmlns="http://schemas.openxmlformats.org/spreadsheetml/2006/main">
  <sheetPr>
    <pageSetUpPr fitToPage="1"/>
  </sheetPr>
  <dimension ref="A1:S66"/>
  <sheetViews>
    <sheetView workbookViewId="0" showGridLines="0" defaultGridColor="1"/>
  </sheetViews>
  <sheetFormatPr defaultColWidth="8.83333" defaultRowHeight="15" customHeight="1" outlineLevelRow="0" outlineLevelCol="0"/>
  <cols>
    <col min="1" max="1" width="8.67188" style="151" customWidth="1"/>
    <col min="2" max="2" width="43.1719" style="151" customWidth="1"/>
    <col min="3" max="3" width="10.6719" style="151" customWidth="1"/>
    <col min="4" max="4" width="10.6719" style="151" customWidth="1"/>
    <col min="5" max="5" width="10.6719" style="151" customWidth="1"/>
    <col min="6" max="6" width="10.6719" style="151" customWidth="1"/>
    <col min="7" max="7" width="10.6719" style="151" customWidth="1"/>
    <col min="8" max="8" width="10.6719" style="151" customWidth="1"/>
    <col min="9" max="9" width="10.6719" style="151" customWidth="1"/>
    <col min="10" max="10" width="10.6719" style="151" customWidth="1"/>
    <col min="11" max="11" width="10.6719" style="151" customWidth="1"/>
    <col min="12" max="12" width="10.6719" style="151" customWidth="1"/>
    <col min="13" max="13" width="10.6719" style="151" customWidth="1"/>
    <col min="14" max="14" width="10.6719" style="151" customWidth="1"/>
    <col min="15" max="15" width="10.6719" style="151" customWidth="1"/>
    <col min="16" max="16" width="10.6719" style="151" customWidth="1"/>
    <col min="17" max="17" width="14" style="151" customWidth="1"/>
    <col min="18" max="18" width="41.1719" style="151" customWidth="1"/>
    <col min="19" max="19" width="10.1719" style="151" customWidth="1"/>
    <col min="20" max="256" width="8.85156" style="151" customWidth="1"/>
  </cols>
  <sheetData>
    <row r="1" ht="15.6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</row>
    <row r="2" ht="16.1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10"/>
      <c r="S2" s="10"/>
    </row>
    <row r="3" ht="19.6" customHeight="1">
      <c r="A3" s="152"/>
      <c r="B3" t="s" s="153">
        <v>3</v>
      </c>
      <c r="C3" t="s" s="153">
        <v>338</v>
      </c>
      <c r="D3" t="s" s="153">
        <v>339</v>
      </c>
      <c r="E3" t="s" s="154">
        <v>340</v>
      </c>
      <c r="F3" t="s" s="155">
        <v>341</v>
      </c>
      <c r="G3" t="s" s="155">
        <v>342</v>
      </c>
      <c r="H3" t="s" s="155">
        <v>343</v>
      </c>
      <c r="I3" t="s" s="155">
        <v>344</v>
      </c>
      <c r="J3" t="s" s="155">
        <v>345</v>
      </c>
      <c r="K3" t="s" s="155">
        <v>346</v>
      </c>
      <c r="L3" t="s" s="155">
        <v>347</v>
      </c>
      <c r="M3" t="s" s="155">
        <v>348</v>
      </c>
      <c r="N3" t="s" s="155">
        <v>349</v>
      </c>
      <c r="O3" t="s" s="155">
        <v>350</v>
      </c>
      <c r="P3" t="s" s="155">
        <v>351</v>
      </c>
      <c r="Q3" t="s" s="155">
        <v>352</v>
      </c>
      <c r="R3" s="156"/>
      <c r="S3" s="10"/>
    </row>
    <row r="4" ht="19.6" customHeight="1">
      <c r="A4" s="157">
        <v>1828</v>
      </c>
      <c r="B4" t="s" s="158">
        <v>20</v>
      </c>
      <c r="C4" s="159">
        <f>('MC M'!R3)</f>
        <v>0</v>
      </c>
      <c r="D4" s="159">
        <f>('MC F'!R3)</f>
        <v>0</v>
      </c>
      <c r="E4" s="160">
        <f>('CU M'!R3)</f>
        <v>182</v>
      </c>
      <c r="F4" s="161">
        <f>('CU F'!R3)</f>
        <v>218</v>
      </c>
      <c r="G4" s="161">
        <f>('ES M'!R3)</f>
        <v>218</v>
      </c>
      <c r="H4" s="161">
        <f>('ES F'!R3)</f>
        <v>0</v>
      </c>
      <c r="I4" s="161">
        <f>('RA M'!R3)</f>
        <v>0</v>
      </c>
      <c r="J4" s="161">
        <f>('RA F'!R3)</f>
        <v>0</v>
      </c>
      <c r="K4" s="161">
        <f>('YA M'!R3)</f>
        <v>0</v>
      </c>
      <c r="L4" s="161">
        <f>('YA F'!R3)</f>
        <v>0</v>
      </c>
      <c r="M4" s="161">
        <f>('YB M'!R3)</f>
        <v>0</v>
      </c>
      <c r="N4" s="161">
        <f>('YB F'!R3)</f>
        <v>0</v>
      </c>
      <c r="O4" s="161">
        <f>'JU M'!R3</f>
        <v>0</v>
      </c>
      <c r="P4" s="161">
        <f>'JU F'!R3</f>
        <v>0</v>
      </c>
      <c r="Q4" s="162">
        <f>SUM(C4:N4)</f>
        <v>618</v>
      </c>
      <c r="R4" t="s" s="163">
        <v>20</v>
      </c>
      <c r="S4" s="164"/>
    </row>
    <row r="5" ht="19.6" customHeight="1">
      <c r="A5" s="157">
        <v>1985</v>
      </c>
      <c r="B5" t="s" s="158">
        <v>23</v>
      </c>
      <c r="C5" s="159">
        <f>('MC M'!R4)</f>
        <v>0</v>
      </c>
      <c r="D5" s="159">
        <f>('MC F'!R4)</f>
        <v>0</v>
      </c>
      <c r="E5" s="160">
        <f>('CU M'!R4)</f>
        <v>0</v>
      </c>
      <c r="F5" s="161">
        <f>('CU F'!R4)</f>
        <v>0</v>
      </c>
      <c r="G5" s="161">
        <f>('ES M'!R4)</f>
        <v>0</v>
      </c>
      <c r="H5" s="161">
        <f>('ES F'!R4)</f>
        <v>0</v>
      </c>
      <c r="I5" s="161">
        <f>('RA M'!R4)</f>
        <v>0</v>
      </c>
      <c r="J5" s="161">
        <f>('RA F'!R4)</f>
        <v>0</v>
      </c>
      <c r="K5" s="161">
        <f>('YA M'!R4)</f>
        <v>0</v>
      </c>
      <c r="L5" s="161">
        <f>('YA F'!R4)</f>
        <v>0</v>
      </c>
      <c r="M5" s="161">
        <f>('YB M'!R4)</f>
        <v>0</v>
      </c>
      <c r="N5" s="161">
        <f>('YB F'!R4)</f>
        <v>0</v>
      </c>
      <c r="O5" s="161">
        <f>'JU M'!R4</f>
        <v>0</v>
      </c>
      <c r="P5" s="161">
        <f>'JU F'!R4</f>
        <v>0</v>
      </c>
      <c r="Q5" s="162">
        <f>SUM(C5:N5)</f>
        <v>0</v>
      </c>
      <c r="R5" t="s" s="163">
        <v>23</v>
      </c>
      <c r="S5" s="164"/>
    </row>
    <row r="6" ht="19.6" customHeight="1">
      <c r="A6" s="157">
        <v>1912</v>
      </c>
      <c r="B6" t="s" s="158">
        <v>26</v>
      </c>
      <c r="C6" s="159">
        <f>('MC M'!R5)</f>
        <v>0</v>
      </c>
      <c r="D6" s="159">
        <f>('MC F'!R5)</f>
        <v>60</v>
      </c>
      <c r="E6" s="160">
        <f>('CU M'!R5)</f>
        <v>0</v>
      </c>
      <c r="F6" s="161">
        <f>('CU F'!R5)</f>
        <v>0</v>
      </c>
      <c r="G6" s="161">
        <f>('ES M'!R5)</f>
        <v>0</v>
      </c>
      <c r="H6" s="161">
        <f>('ES F'!R5)</f>
        <v>0</v>
      </c>
      <c r="I6" s="161">
        <f>('RA M'!R5)</f>
        <v>0</v>
      </c>
      <c r="J6" s="161">
        <f>('RA F'!R5)</f>
        <v>0</v>
      </c>
      <c r="K6" s="161">
        <f>('YA M'!R5)</f>
        <v>0</v>
      </c>
      <c r="L6" s="161">
        <f>('YA F'!R5)</f>
        <v>0</v>
      </c>
      <c r="M6" s="161">
        <f>('YB M'!R5)</f>
        <v>0</v>
      </c>
      <c r="N6" s="161">
        <f>('YB F'!R5)</f>
        <v>0</v>
      </c>
      <c r="O6" s="161">
        <f>'JU M'!R5</f>
        <v>0</v>
      </c>
      <c r="P6" s="161">
        <f>'JU F'!R5</f>
        <v>0</v>
      </c>
      <c r="Q6" s="162">
        <f>SUM(C6:N6)</f>
        <v>60</v>
      </c>
      <c r="R6" t="s" s="163">
        <v>26</v>
      </c>
      <c r="S6" s="164"/>
    </row>
    <row r="7" ht="19.6" customHeight="1">
      <c r="A7" s="157">
        <v>89</v>
      </c>
      <c r="B7" t="s" s="158">
        <v>28</v>
      </c>
      <c r="C7" s="159">
        <f>('MC M'!R6)</f>
        <v>0</v>
      </c>
      <c r="D7" s="159">
        <f>('MC F'!R6)</f>
        <v>0</v>
      </c>
      <c r="E7" s="160">
        <f>('CU M'!R6)</f>
        <v>188</v>
      </c>
      <c r="F7" s="161">
        <f>('CU F'!R6)</f>
        <v>574</v>
      </c>
      <c r="G7" s="161">
        <f>('ES M'!R6)</f>
        <v>501</v>
      </c>
      <c r="H7" s="161">
        <f>('ES F'!R6)</f>
        <v>360</v>
      </c>
      <c r="I7" s="161">
        <f>('RA M'!R6)</f>
        <v>431</v>
      </c>
      <c r="J7" s="161">
        <f>('RA F'!R6)</f>
        <v>1056</v>
      </c>
      <c r="K7" s="161">
        <f>('YA M'!R6)</f>
        <v>825</v>
      </c>
      <c r="L7" s="161">
        <f>('YA F'!R6)</f>
        <v>1098</v>
      </c>
      <c r="M7" s="161">
        <f>('YB M'!R6)</f>
        <v>590</v>
      </c>
      <c r="N7" s="161">
        <f>('YB F'!R6)</f>
        <v>0</v>
      </c>
      <c r="O7" s="161">
        <f>'JU M'!R6</f>
        <v>100</v>
      </c>
      <c r="P7" s="161">
        <f>'JU F'!R6</f>
        <v>100</v>
      </c>
      <c r="Q7" s="162">
        <f>SUM(C7:N7)</f>
        <v>5623</v>
      </c>
      <c r="R7" t="s" s="163">
        <v>28</v>
      </c>
      <c r="S7" s="164"/>
    </row>
    <row r="8" ht="19.6" customHeight="1">
      <c r="A8" s="157">
        <v>1924</v>
      </c>
      <c r="B8" t="s" s="158">
        <v>30</v>
      </c>
      <c r="C8" s="159">
        <f>('MC M'!R7)</f>
        <v>0</v>
      </c>
      <c r="D8" s="159">
        <f>('MC F'!R7)</f>
        <v>0</v>
      </c>
      <c r="E8" s="160">
        <f>('CU M'!R7)</f>
        <v>2</v>
      </c>
      <c r="F8" s="161">
        <f>('CU F'!R7)</f>
        <v>120</v>
      </c>
      <c r="G8" s="161">
        <f>('ES M'!R7)</f>
        <v>8</v>
      </c>
      <c r="H8" s="161">
        <f>('ES F'!R7)</f>
        <v>0</v>
      </c>
      <c r="I8" s="161">
        <f>('RA M'!R7)</f>
        <v>10</v>
      </c>
      <c r="J8" s="161">
        <f>('RA F'!R7)</f>
        <v>0</v>
      </c>
      <c r="K8" s="161">
        <f>('YA M'!R7)</f>
        <v>0</v>
      </c>
      <c r="L8" s="161">
        <f>('YA F'!R7)</f>
        <v>127</v>
      </c>
      <c r="M8" s="161">
        <f>('YB M'!R7)</f>
        <v>0</v>
      </c>
      <c r="N8" s="161">
        <f>('YB F'!R7)</f>
        <v>0</v>
      </c>
      <c r="O8" s="161">
        <f>'JU M'!R7</f>
        <v>180</v>
      </c>
      <c r="P8" s="161">
        <f>'JU F'!R7</f>
        <v>90</v>
      </c>
      <c r="Q8" s="162">
        <f>SUM(C8:N8)</f>
        <v>267</v>
      </c>
      <c r="R8" t="s" s="163">
        <v>30</v>
      </c>
      <c r="S8" s="164"/>
    </row>
    <row r="9" ht="19.6" customHeight="1">
      <c r="A9" s="157">
        <v>1098</v>
      </c>
      <c r="B9" t="s" s="158">
        <v>32</v>
      </c>
      <c r="C9" s="159">
        <f>('MC M'!R8)</f>
        <v>0</v>
      </c>
      <c r="D9" s="159">
        <f>('MC F'!R8)</f>
        <v>0</v>
      </c>
      <c r="E9" s="160">
        <f>('CU M'!R8)</f>
        <v>0</v>
      </c>
      <c r="F9" s="161">
        <f>('CU F'!R8)</f>
        <v>0</v>
      </c>
      <c r="G9" s="161">
        <f>('ES M'!R8)</f>
        <v>0</v>
      </c>
      <c r="H9" s="161">
        <f>('ES F'!R8)</f>
        <v>0</v>
      </c>
      <c r="I9" s="161">
        <f>('RA M'!R8)</f>
        <v>0</v>
      </c>
      <c r="J9" s="161">
        <f>('RA F'!R8)</f>
        <v>0</v>
      </c>
      <c r="K9" s="161">
        <f>('YA M'!R8)</f>
        <v>0</v>
      </c>
      <c r="L9" s="161">
        <f>('YA F'!R8)</f>
        <v>0</v>
      </c>
      <c r="M9" s="161">
        <f>('YB M'!R8)</f>
        <v>0</v>
      </c>
      <c r="N9" s="161">
        <f>('YB F'!R8)</f>
        <v>0</v>
      </c>
      <c r="O9" s="161">
        <f>'JU M'!R8</f>
        <v>0</v>
      </c>
      <c r="P9" s="161">
        <f>'JU F'!R8</f>
        <v>0</v>
      </c>
      <c r="Q9" s="162">
        <f>SUM(C9:N9)</f>
        <v>0</v>
      </c>
      <c r="R9" t="s" s="163">
        <v>32</v>
      </c>
      <c r="S9" s="164"/>
    </row>
    <row r="10" ht="19.6" customHeight="1">
      <c r="A10" s="157">
        <v>1819</v>
      </c>
      <c r="B10" t="s" s="158">
        <v>34</v>
      </c>
      <c r="C10" s="159">
        <f>('MC M'!R9)</f>
        <v>0</v>
      </c>
      <c r="D10" s="159">
        <f>('MC F'!R9)</f>
        <v>290</v>
      </c>
      <c r="E10" s="160">
        <f>('CU M'!R9)</f>
        <v>0</v>
      </c>
      <c r="F10" s="161">
        <f>('CU F'!R9)</f>
        <v>0</v>
      </c>
      <c r="G10" s="161">
        <f>('ES M'!R9)</f>
        <v>0</v>
      </c>
      <c r="H10" s="161">
        <f>('ES F'!R9)</f>
        <v>0</v>
      </c>
      <c r="I10" s="161">
        <f>('RA M'!R9)</f>
        <v>375</v>
      </c>
      <c r="J10" s="161">
        <f>('RA F'!R9)</f>
        <v>350</v>
      </c>
      <c r="K10" s="161">
        <f>('YA M'!R9)</f>
        <v>651</v>
      </c>
      <c r="L10" s="161">
        <f>('YA F'!R9)</f>
        <v>241</v>
      </c>
      <c r="M10" s="161">
        <f>('YB M'!R9)</f>
        <v>1173</v>
      </c>
      <c r="N10" s="161">
        <f>('YB F'!R9)</f>
        <v>170</v>
      </c>
      <c r="O10" s="161">
        <f>'JU M'!R9</f>
        <v>90</v>
      </c>
      <c r="P10" s="161">
        <f>'JU F'!R9</f>
        <v>0</v>
      </c>
      <c r="Q10" s="162">
        <f>SUM(C10:N10)</f>
        <v>3250</v>
      </c>
      <c r="R10" t="s" s="163">
        <v>34</v>
      </c>
      <c r="S10" s="164"/>
    </row>
    <row r="11" ht="19.6" customHeight="1">
      <c r="A11" s="157">
        <v>1540</v>
      </c>
      <c r="B11" t="s" s="158">
        <v>37</v>
      </c>
      <c r="C11" s="159">
        <f>('MC M'!R10)</f>
        <v>0</v>
      </c>
      <c r="D11" s="159">
        <f>('MC F'!R10)</f>
        <v>0</v>
      </c>
      <c r="E11" s="160">
        <f>('CU M'!R10)</f>
        <v>0</v>
      </c>
      <c r="F11" s="161">
        <f>('CU F'!R10)</f>
        <v>0</v>
      </c>
      <c r="G11" s="161">
        <f>('ES M'!R10)</f>
        <v>0</v>
      </c>
      <c r="H11" s="161">
        <f>('ES F'!R10)</f>
        <v>0</v>
      </c>
      <c r="I11" s="161">
        <f>('RA M'!R10)</f>
        <v>0</v>
      </c>
      <c r="J11" s="161">
        <f>('RA F'!R10)</f>
        <v>0</v>
      </c>
      <c r="K11" s="161">
        <f>('YA M'!R10)</f>
        <v>0</v>
      </c>
      <c r="L11" s="161">
        <f>('YA F'!R10)</f>
        <v>0</v>
      </c>
      <c r="M11" s="161">
        <f>('YB M'!R10)</f>
        <v>0</v>
      </c>
      <c r="N11" s="161">
        <f>('YB F'!R10)</f>
        <v>0</v>
      </c>
      <c r="O11" s="161">
        <f>'JU M'!R10</f>
        <v>0</v>
      </c>
      <c r="P11" s="161">
        <f>'JU F'!R10</f>
        <v>0</v>
      </c>
      <c r="Q11" s="162">
        <f>SUM(C11:N11)</f>
        <v>0</v>
      </c>
      <c r="R11" t="s" s="163">
        <v>37</v>
      </c>
      <c r="S11" s="164"/>
    </row>
    <row r="12" ht="19.6" customHeight="1">
      <c r="A12" s="157">
        <v>1028</v>
      </c>
      <c r="B12" t="s" s="158">
        <v>25</v>
      </c>
      <c r="C12" s="159">
        <f>('MC M'!R11)</f>
        <v>210</v>
      </c>
      <c r="D12" s="159">
        <f>('MC F'!R11)</f>
        <v>250</v>
      </c>
      <c r="E12" s="160">
        <f>('CU M'!R11)</f>
        <v>678</v>
      </c>
      <c r="F12" s="161">
        <f>('CU F'!R11)</f>
        <v>361</v>
      </c>
      <c r="G12" s="161">
        <f>('ES M'!R11)</f>
        <v>332</v>
      </c>
      <c r="H12" s="161">
        <f>('ES F'!R11)</f>
        <v>330</v>
      </c>
      <c r="I12" s="161">
        <f>('RA M'!R11)</f>
        <v>381</v>
      </c>
      <c r="J12" s="161">
        <f>('RA F'!R11)</f>
        <v>317</v>
      </c>
      <c r="K12" s="161">
        <f>('YA M'!R11)</f>
        <v>0</v>
      </c>
      <c r="L12" s="161">
        <f>('YA F'!R11)</f>
        <v>450</v>
      </c>
      <c r="M12" s="161">
        <f>('YB M'!R11)</f>
        <v>0</v>
      </c>
      <c r="N12" s="161">
        <f>('YB F'!R11)</f>
        <v>530</v>
      </c>
      <c r="O12" s="161">
        <f>'JU M'!R11</f>
        <v>0</v>
      </c>
      <c r="P12" s="161">
        <f>'JU F'!R11</f>
        <v>0</v>
      </c>
      <c r="Q12" s="162">
        <f>SUM(C12:N12)</f>
        <v>3839</v>
      </c>
      <c r="R12" t="s" s="163">
        <v>25</v>
      </c>
      <c r="S12" s="164"/>
    </row>
    <row r="13" ht="19.6" customHeight="1">
      <c r="A13" s="157">
        <v>1854</v>
      </c>
      <c r="B13" t="s" s="158">
        <v>40</v>
      </c>
      <c r="C13" s="159">
        <f>('MC M'!R12)</f>
        <v>0</v>
      </c>
      <c r="D13" s="159">
        <f>('MC F'!R12)</f>
        <v>0</v>
      </c>
      <c r="E13" s="160">
        <f>('CU M'!R12)</f>
        <v>0</v>
      </c>
      <c r="F13" s="161">
        <f>('CU F'!R12)</f>
        <v>0</v>
      </c>
      <c r="G13" s="161">
        <f>('ES M'!R12)</f>
        <v>260</v>
      </c>
      <c r="H13" s="161">
        <f>('ES F'!R12)</f>
        <v>230</v>
      </c>
      <c r="I13" s="161">
        <f>('RA M'!R12)</f>
        <v>62</v>
      </c>
      <c r="J13" s="161">
        <f>('RA F'!R12)</f>
        <v>135</v>
      </c>
      <c r="K13" s="161">
        <f>('YA M'!R12)</f>
        <v>0</v>
      </c>
      <c r="L13" s="161">
        <f>('YA F'!R12)</f>
        <v>0</v>
      </c>
      <c r="M13" s="161">
        <f>('YB M'!R12)</f>
        <v>17</v>
      </c>
      <c r="N13" s="161">
        <f>('YB F'!R12)</f>
        <v>200</v>
      </c>
      <c r="O13" s="161">
        <f>'JU M'!R12</f>
        <v>550</v>
      </c>
      <c r="P13" s="161">
        <f>'JU F'!R12</f>
        <v>0</v>
      </c>
      <c r="Q13" s="162">
        <f>SUM(C13:N13)</f>
        <v>904</v>
      </c>
      <c r="R13" t="s" s="163">
        <v>40</v>
      </c>
      <c r="S13" s="164"/>
    </row>
    <row r="14" ht="19.6" customHeight="1">
      <c r="A14" s="157">
        <v>1931</v>
      </c>
      <c r="B14" t="s" s="158">
        <v>42</v>
      </c>
      <c r="C14" s="159">
        <f>('MC M'!R13)</f>
        <v>0</v>
      </c>
      <c r="D14" s="159">
        <f>('MC F'!R13)</f>
        <v>0</v>
      </c>
      <c r="E14" s="160">
        <f>('CU M'!R13)</f>
        <v>0</v>
      </c>
      <c r="F14" s="161">
        <f>('CU F'!R13)</f>
        <v>0</v>
      </c>
      <c r="G14" s="161">
        <f>('ES M'!R13)</f>
        <v>0</v>
      </c>
      <c r="H14" s="161">
        <f>('ES F'!R13)</f>
        <v>0</v>
      </c>
      <c r="I14" s="161">
        <f>('RA M'!R13)</f>
        <v>0</v>
      </c>
      <c r="J14" s="161">
        <f>('RA F'!R13)</f>
        <v>0</v>
      </c>
      <c r="K14" s="161">
        <f>('YA M'!R13)</f>
        <v>0</v>
      </c>
      <c r="L14" s="161">
        <f>('YA F'!R13)</f>
        <v>0</v>
      </c>
      <c r="M14" s="161">
        <f>('YB M'!R13)</f>
        <v>0</v>
      </c>
      <c r="N14" s="161">
        <f>('YB F'!R13)</f>
        <v>0</v>
      </c>
      <c r="O14" s="161">
        <f>'JU M'!R13</f>
        <v>0</v>
      </c>
      <c r="P14" s="161">
        <f>'JU F'!R13</f>
        <v>0</v>
      </c>
      <c r="Q14" s="162">
        <f>SUM(C14:N14)</f>
        <v>0</v>
      </c>
      <c r="R14" t="s" s="163">
        <v>42</v>
      </c>
      <c r="S14" s="164"/>
    </row>
    <row r="15" ht="19.6" customHeight="1">
      <c r="A15" s="157">
        <v>1375</v>
      </c>
      <c r="B15" t="s" s="158">
        <v>44</v>
      </c>
      <c r="C15" s="159">
        <f>('MC M'!R14)</f>
        <v>0</v>
      </c>
      <c r="D15" s="159">
        <f>('MC F'!R14)</f>
        <v>0</v>
      </c>
      <c r="E15" s="160">
        <f>('CU M'!R14)</f>
        <v>0</v>
      </c>
      <c r="F15" s="161">
        <f>('CU F'!R14)</f>
        <v>0</v>
      </c>
      <c r="G15" s="161">
        <f>('ES M'!R14)</f>
        <v>0</v>
      </c>
      <c r="H15" s="161">
        <f>('ES F'!R14)</f>
        <v>0</v>
      </c>
      <c r="I15" s="161">
        <f>('RA M'!R14)</f>
        <v>0</v>
      </c>
      <c r="J15" s="161">
        <f>('RA F'!R14)</f>
        <v>0</v>
      </c>
      <c r="K15" s="161">
        <f>('YA M'!R14)</f>
        <v>0</v>
      </c>
      <c r="L15" s="161">
        <f>('YA F'!R14)</f>
        <v>0</v>
      </c>
      <c r="M15" s="161">
        <f>('YB M'!R14)</f>
        <v>0</v>
      </c>
      <c r="N15" s="161">
        <f>('YB F'!R14)</f>
        <v>0</v>
      </c>
      <c r="O15" s="161">
        <f>'JU M'!R14</f>
        <v>0</v>
      </c>
      <c r="P15" s="161">
        <f>'JU F'!R14</f>
        <v>0</v>
      </c>
      <c r="Q15" s="162">
        <f>SUM(C15:N15)</f>
        <v>0</v>
      </c>
      <c r="R15" t="s" s="163">
        <v>44</v>
      </c>
      <c r="S15" s="164"/>
    </row>
    <row r="16" ht="19.6" customHeight="1">
      <c r="A16" s="157">
        <v>1820</v>
      </c>
      <c r="B16" t="s" s="158">
        <v>46</v>
      </c>
      <c r="C16" s="159">
        <f>('MC M'!R15)</f>
        <v>0</v>
      </c>
      <c r="D16" s="159">
        <f>('MC F'!R15)</f>
        <v>0</v>
      </c>
      <c r="E16" s="160">
        <f>('CU M'!R15)</f>
        <v>0</v>
      </c>
      <c r="F16" s="161">
        <f>('CU F'!R15)</f>
        <v>0</v>
      </c>
      <c r="G16" s="161">
        <f>('ES M'!R15)</f>
        <v>0</v>
      </c>
      <c r="H16" s="161">
        <f>('ES F'!R15)</f>
        <v>0</v>
      </c>
      <c r="I16" s="161">
        <f>('RA M'!R15)</f>
        <v>0</v>
      </c>
      <c r="J16" s="161">
        <f>('RA F'!R15)</f>
        <v>0</v>
      </c>
      <c r="K16" s="161">
        <f>('YA M'!R15)</f>
        <v>0</v>
      </c>
      <c r="L16" s="161">
        <f>('YA F'!R15)</f>
        <v>0</v>
      </c>
      <c r="M16" s="161">
        <f>('YB M'!R15)</f>
        <v>0</v>
      </c>
      <c r="N16" s="161">
        <f>('YB F'!R15)</f>
        <v>0</v>
      </c>
      <c r="O16" s="161">
        <f>'JU M'!R15</f>
        <v>0</v>
      </c>
      <c r="P16" s="161">
        <f>'JU F'!R15</f>
        <v>0</v>
      </c>
      <c r="Q16" s="162">
        <f>SUM(C16:N16)</f>
        <v>0</v>
      </c>
      <c r="R16" t="s" s="163">
        <v>46</v>
      </c>
      <c r="S16" s="164"/>
    </row>
    <row r="17" ht="19.6" customHeight="1">
      <c r="A17" s="157">
        <v>1463</v>
      </c>
      <c r="B17" t="s" s="158">
        <v>49</v>
      </c>
      <c r="C17" s="159">
        <f>('MC M'!R16)</f>
        <v>0</v>
      </c>
      <c r="D17" s="159">
        <f>('MC F'!R16)</f>
        <v>0</v>
      </c>
      <c r="E17" s="160">
        <f>('CU M'!R16)</f>
        <v>0</v>
      </c>
      <c r="F17" s="161">
        <f>('CU F'!R16)</f>
        <v>0</v>
      </c>
      <c r="G17" s="161">
        <f>('ES M'!R16)</f>
        <v>0</v>
      </c>
      <c r="H17" s="161">
        <f>('ES F'!R16)</f>
        <v>0</v>
      </c>
      <c r="I17" s="161">
        <f>('RA M'!R16)</f>
        <v>0</v>
      </c>
      <c r="J17" s="161">
        <f>('RA F'!R16)</f>
        <v>0</v>
      </c>
      <c r="K17" s="161">
        <f>('YA M'!R16)</f>
        <v>0</v>
      </c>
      <c r="L17" s="161">
        <f>('YA F'!R16)</f>
        <v>0</v>
      </c>
      <c r="M17" s="161">
        <f>('YB M'!R16)</f>
        <v>0</v>
      </c>
      <c r="N17" s="161">
        <f>('YB F'!R16)</f>
        <v>0</v>
      </c>
      <c r="O17" s="161">
        <f>'JU M'!R16</f>
        <v>0</v>
      </c>
      <c r="P17" s="161">
        <f>'JU F'!R16</f>
        <v>0</v>
      </c>
      <c r="Q17" s="162">
        <f>SUM(C17:N17)</f>
        <v>0</v>
      </c>
      <c r="R17" t="s" s="163">
        <v>49</v>
      </c>
      <c r="S17" s="164"/>
    </row>
    <row r="18" ht="19.6" customHeight="1">
      <c r="A18" s="157">
        <v>1990</v>
      </c>
      <c r="B18" t="s" s="158">
        <v>51</v>
      </c>
      <c r="C18" s="159">
        <f>('MC M'!R17)</f>
        <v>172</v>
      </c>
      <c r="D18" s="159">
        <f>('MC F'!R17)</f>
        <v>630</v>
      </c>
      <c r="E18" s="160">
        <f>('CU M'!R17)</f>
        <v>425</v>
      </c>
      <c r="F18" s="161">
        <f>('CU F'!R17)</f>
        <v>8</v>
      </c>
      <c r="G18" s="161">
        <f>('ES M'!R17)</f>
        <v>106</v>
      </c>
      <c r="H18" s="161">
        <f>('ES F'!R17)</f>
        <v>362</v>
      </c>
      <c r="I18" s="161">
        <f>('RA M'!R17)</f>
        <v>43</v>
      </c>
      <c r="J18" s="161">
        <f>('RA F'!R17)</f>
        <v>70</v>
      </c>
      <c r="K18" s="161">
        <f>('YA M'!R17)</f>
        <v>128</v>
      </c>
      <c r="L18" s="161">
        <f>('YA F'!R17)</f>
        <v>50</v>
      </c>
      <c r="M18" s="161">
        <f>('YB M'!R17)</f>
        <v>0</v>
      </c>
      <c r="N18" s="161">
        <f>('YB F'!R17)</f>
        <v>0</v>
      </c>
      <c r="O18" s="161">
        <f>'JU M'!R17</f>
        <v>0</v>
      </c>
      <c r="P18" s="161">
        <f>'JU F'!R17</f>
        <v>0</v>
      </c>
      <c r="Q18" s="162">
        <f>SUM(C18:N18)</f>
        <v>1994</v>
      </c>
      <c r="R18" t="s" s="163">
        <v>51</v>
      </c>
      <c r="S18" s="164"/>
    </row>
    <row r="19" ht="19.6" customHeight="1">
      <c r="A19" s="157">
        <v>1214</v>
      </c>
      <c r="B19" t="s" s="158">
        <v>53</v>
      </c>
      <c r="C19" s="159">
        <f>('MC M'!R18)</f>
        <v>0</v>
      </c>
      <c r="D19" s="159">
        <f>('MC F'!R18)</f>
        <v>0</v>
      </c>
      <c r="E19" s="160">
        <f>('CU M'!R18)</f>
        <v>5</v>
      </c>
      <c r="F19" s="161">
        <f>('CU F'!R18)</f>
        <v>0</v>
      </c>
      <c r="G19" s="161">
        <f>('ES M'!R18)</f>
        <v>41</v>
      </c>
      <c r="H19" s="161">
        <f>('ES F'!R18)</f>
        <v>440</v>
      </c>
      <c r="I19" s="161">
        <f>('RA M'!R18)</f>
        <v>15</v>
      </c>
      <c r="J19" s="161">
        <f>('RA F'!R18)</f>
        <v>0</v>
      </c>
      <c r="K19" s="161">
        <f>('YA M'!R18)</f>
        <v>0</v>
      </c>
      <c r="L19" s="161">
        <f>('YA F'!R18)</f>
        <v>0</v>
      </c>
      <c r="M19" s="161">
        <f>('YB M'!R18)</f>
        <v>0</v>
      </c>
      <c r="N19" s="161">
        <f>('YB F'!R18)</f>
        <v>0</v>
      </c>
      <c r="O19" s="161">
        <f>'JU M'!R18</f>
        <v>0</v>
      </c>
      <c r="P19" s="161">
        <f>'JU F'!R18</f>
        <v>0</v>
      </c>
      <c r="Q19" s="162">
        <f>SUM(C19:N19)</f>
        <v>501</v>
      </c>
      <c r="R19" t="s" s="163">
        <v>53</v>
      </c>
      <c r="S19" s="164"/>
    </row>
    <row r="20" ht="19.6" customHeight="1">
      <c r="A20" s="157">
        <v>1883</v>
      </c>
      <c r="B20" t="s" s="158">
        <v>54</v>
      </c>
      <c r="C20" s="159">
        <f>('MC M'!R19)</f>
        <v>0</v>
      </c>
      <c r="D20" s="159">
        <f>('MC F'!R19)</f>
        <v>0</v>
      </c>
      <c r="E20" s="160">
        <f>('CU M'!R19)</f>
        <v>0</v>
      </c>
      <c r="F20" s="161">
        <f>('CU F'!R19)</f>
        <v>0</v>
      </c>
      <c r="G20" s="161">
        <f>('ES M'!R19)</f>
        <v>0</v>
      </c>
      <c r="H20" s="161">
        <f>('ES F'!R19)</f>
        <v>0</v>
      </c>
      <c r="I20" s="161">
        <f>('RA M'!R19)</f>
        <v>0</v>
      </c>
      <c r="J20" s="161">
        <f>('RA F'!R19)</f>
        <v>0</v>
      </c>
      <c r="K20" s="161">
        <f>('YA M'!R19)</f>
        <v>0</v>
      </c>
      <c r="L20" s="161">
        <f>('YA F'!R19)</f>
        <v>0</v>
      </c>
      <c r="M20" s="161">
        <f>('YB M'!R19)</f>
        <v>0</v>
      </c>
      <c r="N20" s="161">
        <f>('YB F'!R19)</f>
        <v>0</v>
      </c>
      <c r="O20" s="161">
        <f>'JU M'!R19</f>
        <v>0</v>
      </c>
      <c r="P20" s="161">
        <f>'JU F'!R19</f>
        <v>0</v>
      </c>
      <c r="Q20" s="162">
        <f>SUM(C20:N20)</f>
        <v>0</v>
      </c>
      <c r="R20" t="s" s="163">
        <v>54</v>
      </c>
      <c r="S20" s="164"/>
    </row>
    <row r="21" ht="19.6" customHeight="1">
      <c r="A21" s="157">
        <v>1406</v>
      </c>
      <c r="B21" t="s" s="158">
        <v>55</v>
      </c>
      <c r="C21" s="159">
        <f>('MC M'!R20)</f>
        <v>0</v>
      </c>
      <c r="D21" s="159">
        <f>('MC F'!R20)</f>
        <v>0</v>
      </c>
      <c r="E21" s="160">
        <f>('CU M'!R20)</f>
        <v>0</v>
      </c>
      <c r="F21" s="161">
        <f>('CU F'!R20)</f>
        <v>0</v>
      </c>
      <c r="G21" s="161">
        <f>('ES M'!R20)</f>
        <v>0</v>
      </c>
      <c r="H21" s="161">
        <f>('ES F'!R20)</f>
        <v>0</v>
      </c>
      <c r="I21" s="161">
        <f>('RA M'!R20)</f>
        <v>0</v>
      </c>
      <c r="J21" s="161">
        <f>('RA F'!R20)</f>
        <v>0</v>
      </c>
      <c r="K21" s="161">
        <f>('YA M'!R20)</f>
        <v>0</v>
      </c>
      <c r="L21" s="161">
        <f>('YA F'!R20)</f>
        <v>60</v>
      </c>
      <c r="M21" s="161">
        <f>('YB M'!R20)</f>
        <v>0</v>
      </c>
      <c r="N21" s="161">
        <f>('YB F'!R20)</f>
        <v>0</v>
      </c>
      <c r="O21" s="161">
        <f>'JU M'!R20</f>
        <v>0</v>
      </c>
      <c r="P21" s="161">
        <f>'JU F'!R20</f>
        <v>0</v>
      </c>
      <c r="Q21" s="162">
        <f>SUM(C21:N21)</f>
        <v>60</v>
      </c>
      <c r="R21" t="s" s="163">
        <v>55</v>
      </c>
      <c r="S21" s="164"/>
    </row>
    <row r="22" ht="19.6" customHeight="1">
      <c r="A22" s="157">
        <v>69</v>
      </c>
      <c r="B22" t="s" s="158">
        <v>56</v>
      </c>
      <c r="C22" s="159">
        <f>('MC M'!R21)</f>
        <v>12</v>
      </c>
      <c r="D22" s="159">
        <f>('MC F'!R21)</f>
        <v>0</v>
      </c>
      <c r="E22" s="160">
        <f>('CU M'!R21)</f>
        <v>0</v>
      </c>
      <c r="F22" s="161">
        <f>('CU F'!R21)</f>
        <v>0</v>
      </c>
      <c r="G22" s="161">
        <f>('ES M'!R21)</f>
        <v>115</v>
      </c>
      <c r="H22" s="161">
        <f>('ES F'!R21)</f>
        <v>0</v>
      </c>
      <c r="I22" s="161">
        <f>('RA M'!R21)</f>
        <v>0</v>
      </c>
      <c r="J22" s="161">
        <f>('RA F'!R21)</f>
        <v>0</v>
      </c>
      <c r="K22" s="161">
        <f>('YA M'!R21)</f>
        <v>100</v>
      </c>
      <c r="L22" s="161">
        <f>('YA F'!R21)</f>
        <v>31</v>
      </c>
      <c r="M22" s="161">
        <f>('YB M'!R21)</f>
        <v>0</v>
      </c>
      <c r="N22" s="161">
        <f>('YB F'!R21)</f>
        <v>90</v>
      </c>
      <c r="O22" s="161">
        <f>'JU M'!R21</f>
        <v>0</v>
      </c>
      <c r="P22" s="161">
        <f>'JU F'!R21</f>
        <v>0</v>
      </c>
      <c r="Q22" s="162">
        <f>SUM(C22:N22)</f>
        <v>348</v>
      </c>
      <c r="R22" t="s" s="163">
        <v>56</v>
      </c>
      <c r="S22" s="164"/>
    </row>
    <row r="23" ht="19.6" customHeight="1">
      <c r="A23" s="157">
        <v>1533</v>
      </c>
      <c r="B23" t="s" s="158">
        <v>57</v>
      </c>
      <c r="C23" s="159">
        <f>('MC M'!R22)</f>
        <v>0</v>
      </c>
      <c r="D23" s="159">
        <f>('MC F'!R22)</f>
        <v>0</v>
      </c>
      <c r="E23" s="160">
        <f>('CU M'!R22)</f>
        <v>0</v>
      </c>
      <c r="F23" s="161">
        <f>('CU F'!R22)</f>
        <v>0</v>
      </c>
      <c r="G23" s="161">
        <f>('ES M'!R22)</f>
        <v>0</v>
      </c>
      <c r="H23" s="161">
        <f>('ES F'!R22)</f>
        <v>0</v>
      </c>
      <c r="I23" s="161">
        <f>('RA M'!R22)</f>
        <v>0</v>
      </c>
      <c r="J23" s="161">
        <f>('RA F'!R22)</f>
        <v>169</v>
      </c>
      <c r="K23" s="161">
        <f>('YA M'!R22)</f>
        <v>375</v>
      </c>
      <c r="L23" s="161">
        <f>('YA F'!R22)</f>
        <v>30</v>
      </c>
      <c r="M23" s="161">
        <f>('YB M'!R22)</f>
        <v>200</v>
      </c>
      <c r="N23" s="161">
        <f>('YB F'!R22)</f>
        <v>50</v>
      </c>
      <c r="O23" s="161">
        <f>'JU M'!R22</f>
        <v>0</v>
      </c>
      <c r="P23" s="161">
        <f>'JU F'!R22</f>
        <v>190</v>
      </c>
      <c r="Q23" s="162">
        <f>SUM(C23:N23)</f>
        <v>824</v>
      </c>
      <c r="R23" t="s" s="163">
        <v>57</v>
      </c>
      <c r="S23" s="164"/>
    </row>
    <row r="24" ht="19.6" customHeight="1">
      <c r="A24" s="157">
        <v>77</v>
      </c>
      <c r="B24" t="s" s="158">
        <v>58</v>
      </c>
      <c r="C24" s="159">
        <f>('MC M'!R23)</f>
        <v>0</v>
      </c>
      <c r="D24" s="159">
        <f>('MC F'!R23)</f>
        <v>0</v>
      </c>
      <c r="E24" s="160">
        <f>('CU M'!R23)</f>
        <v>0</v>
      </c>
      <c r="F24" s="161">
        <f>('CU F'!R23)</f>
        <v>0</v>
      </c>
      <c r="G24" s="161">
        <f>('ES M'!R23)</f>
        <v>0</v>
      </c>
      <c r="H24" s="161">
        <f>('ES F'!R23)</f>
        <v>0</v>
      </c>
      <c r="I24" s="161">
        <f>('RA M'!R23)</f>
        <v>0</v>
      </c>
      <c r="J24" s="161">
        <f>('RA F'!R23)</f>
        <v>0</v>
      </c>
      <c r="K24" s="161">
        <f>('YA M'!R23)</f>
        <v>0</v>
      </c>
      <c r="L24" s="161">
        <f>('YA F'!R23)</f>
        <v>0</v>
      </c>
      <c r="M24" s="161">
        <f>('YB M'!R23)</f>
        <v>0</v>
      </c>
      <c r="N24" s="161">
        <f>('YB F'!R23)</f>
        <v>0</v>
      </c>
      <c r="O24" s="161">
        <f>'JU M'!R23</f>
        <v>0</v>
      </c>
      <c r="P24" s="161">
        <f>'JU F'!R23</f>
        <v>0</v>
      </c>
      <c r="Q24" s="162">
        <f>SUM(C24:N24)</f>
        <v>0</v>
      </c>
      <c r="R24" t="s" s="163">
        <v>58</v>
      </c>
      <c r="S24" s="164"/>
    </row>
    <row r="25" ht="19.6" customHeight="1">
      <c r="A25" s="157">
        <v>1554</v>
      </c>
      <c r="B25" t="s" s="158">
        <v>59</v>
      </c>
      <c r="C25" s="159">
        <f>('MC M'!R24)</f>
        <v>0</v>
      </c>
      <c r="D25" s="159">
        <f>('MC F'!R24)</f>
        <v>0</v>
      </c>
      <c r="E25" s="160">
        <f>('CU M'!R24)</f>
        <v>0</v>
      </c>
      <c r="F25" s="161">
        <f>('CU F'!R24)</f>
        <v>7</v>
      </c>
      <c r="G25" s="161">
        <f>('ES M'!R24)</f>
        <v>837</v>
      </c>
      <c r="H25" s="161">
        <f>('ES F'!R24)</f>
        <v>15</v>
      </c>
      <c r="I25" s="161">
        <f>('RA M'!R24)</f>
        <v>690</v>
      </c>
      <c r="J25" s="161">
        <f>('RA F'!R24)</f>
        <v>80</v>
      </c>
      <c r="K25" s="161">
        <f>('YA M'!R24)</f>
        <v>0</v>
      </c>
      <c r="L25" s="161">
        <f>('YA F'!R24)</f>
        <v>0</v>
      </c>
      <c r="M25" s="161">
        <f>('YB M'!R24)</f>
        <v>0</v>
      </c>
      <c r="N25" s="161">
        <f>('YB F'!R24)</f>
        <v>0</v>
      </c>
      <c r="O25" s="161">
        <f>'JU M'!R24</f>
        <v>0</v>
      </c>
      <c r="P25" s="161">
        <f>'JU F'!R24</f>
        <v>0</v>
      </c>
      <c r="Q25" s="162">
        <f>SUM(C25:N25)</f>
        <v>1629</v>
      </c>
      <c r="R25" t="s" s="163">
        <v>59</v>
      </c>
      <c r="S25" s="164"/>
    </row>
    <row r="26" ht="19.6" customHeight="1">
      <c r="A26" s="157">
        <v>2062</v>
      </c>
      <c r="B26" t="s" s="158">
        <v>19</v>
      </c>
      <c r="C26" s="159">
        <f>('MC M'!R25)</f>
        <v>1025</v>
      </c>
      <c r="D26" s="159">
        <f>('MC F'!R25)</f>
        <v>80</v>
      </c>
      <c r="E26" s="160">
        <f>('CU M'!R25)</f>
        <v>791</v>
      </c>
      <c r="F26" s="161">
        <f>('CU F'!R25)</f>
        <v>101</v>
      </c>
      <c r="G26" s="161">
        <f>('ES M'!R25)</f>
        <v>68</v>
      </c>
      <c r="H26" s="161">
        <f>('ES F'!R25)</f>
        <v>122</v>
      </c>
      <c r="I26" s="161">
        <f>('RA M'!R25)</f>
        <v>0</v>
      </c>
      <c r="J26" s="161">
        <f>('RA F'!R25)</f>
        <v>27</v>
      </c>
      <c r="K26" s="161">
        <f>('YA M'!R25)</f>
        <v>0</v>
      </c>
      <c r="L26" s="161">
        <f>('YA F'!R25)</f>
        <v>0</v>
      </c>
      <c r="M26" s="161">
        <f>('YB M'!R25)</f>
        <v>0</v>
      </c>
      <c r="N26" s="161">
        <f>('YB F'!R25)</f>
        <v>0</v>
      </c>
      <c r="O26" s="161">
        <f>'JU M'!R25</f>
        <v>0</v>
      </c>
      <c r="P26" s="161">
        <f>'JU F'!R25</f>
        <v>0</v>
      </c>
      <c r="Q26" s="162">
        <f>SUM(C26:N26)</f>
        <v>2214</v>
      </c>
      <c r="R26" t="s" s="163">
        <v>19</v>
      </c>
      <c r="S26" s="164"/>
    </row>
    <row r="27" ht="19.6" customHeight="1">
      <c r="A27" s="157">
        <v>2077</v>
      </c>
      <c r="B27" t="s" s="158">
        <v>22</v>
      </c>
      <c r="C27" s="159">
        <f>('MC M'!R26)</f>
        <v>465</v>
      </c>
      <c r="D27" s="159">
        <f>('MC F'!R26)</f>
        <v>0</v>
      </c>
      <c r="E27" s="160">
        <f>('CU M'!R26)</f>
        <v>116</v>
      </c>
      <c r="F27" s="161">
        <f>('CU F'!R26)</f>
        <v>810</v>
      </c>
      <c r="G27" s="161">
        <f>('ES M'!R26)</f>
        <v>107</v>
      </c>
      <c r="H27" s="161">
        <f>('ES F'!R26)</f>
        <v>520</v>
      </c>
      <c r="I27" s="161">
        <f>('RA M'!R26)</f>
        <v>659</v>
      </c>
      <c r="J27" s="161">
        <f>('RA F'!R26)</f>
        <v>285</v>
      </c>
      <c r="K27" s="161">
        <f>('YA M'!R26)</f>
        <v>0</v>
      </c>
      <c r="L27" s="161">
        <f>('YA F'!R26)</f>
        <v>42</v>
      </c>
      <c r="M27" s="161">
        <f>('YB M'!R26)</f>
        <v>372</v>
      </c>
      <c r="N27" s="161">
        <f>('YB F'!R26)</f>
        <v>0</v>
      </c>
      <c r="O27" s="161">
        <f>'JU M'!R26</f>
        <v>0</v>
      </c>
      <c r="P27" s="161">
        <f>'JU F'!R26</f>
        <v>100</v>
      </c>
      <c r="Q27" s="162">
        <f>SUM(C27:N27)</f>
        <v>3376</v>
      </c>
      <c r="R27" t="s" s="163">
        <v>22</v>
      </c>
      <c r="S27" s="164"/>
    </row>
    <row r="28" ht="19.6" customHeight="1">
      <c r="A28" s="157">
        <v>2030</v>
      </c>
      <c r="B28" t="s" s="158">
        <v>60</v>
      </c>
      <c r="C28" s="159">
        <f>('MC M'!R27)</f>
        <v>0</v>
      </c>
      <c r="D28" s="159">
        <f>('MC F'!R27)</f>
        <v>0</v>
      </c>
      <c r="E28" s="160">
        <f>('CU M'!R27)</f>
        <v>0</v>
      </c>
      <c r="F28" s="161">
        <f>('CU F'!R27)</f>
        <v>0</v>
      </c>
      <c r="G28" s="161">
        <f>('ES M'!R27)</f>
        <v>5</v>
      </c>
      <c r="H28" s="161">
        <f>('ES F'!R27)</f>
        <v>29</v>
      </c>
      <c r="I28" s="161">
        <f>('RA M'!R27)</f>
        <v>30</v>
      </c>
      <c r="J28" s="161">
        <f>('RA F'!R27)</f>
        <v>0</v>
      </c>
      <c r="K28" s="161">
        <f>('YA M'!R27)</f>
        <v>80</v>
      </c>
      <c r="L28" s="161">
        <f>('YA F'!R27)</f>
        <v>0</v>
      </c>
      <c r="M28" s="161">
        <f>('YB M'!R27)</f>
        <v>15</v>
      </c>
      <c r="N28" s="161">
        <f>('YB F'!R27)</f>
        <v>0</v>
      </c>
      <c r="O28" s="161">
        <f>'JU M'!R27</f>
        <v>0</v>
      </c>
      <c r="P28" s="161">
        <f>'JU F'!R27</f>
        <v>0</v>
      </c>
      <c r="Q28" s="162">
        <f>SUM(C28:N28)</f>
        <v>159</v>
      </c>
      <c r="R28" t="s" s="163">
        <v>353</v>
      </c>
      <c r="S28" s="164"/>
    </row>
    <row r="29" ht="19.6" customHeight="1">
      <c r="A29" s="157">
        <v>87</v>
      </c>
      <c r="B29" t="s" s="158">
        <v>61</v>
      </c>
      <c r="C29" s="159">
        <f>('MC M'!R28)</f>
        <v>0</v>
      </c>
      <c r="D29" s="159">
        <f>('MC F'!R28)</f>
        <v>0</v>
      </c>
      <c r="E29" s="160">
        <f>('CU M'!R28)</f>
        <v>0</v>
      </c>
      <c r="F29" s="161">
        <f>('CU F'!R28)</f>
        <v>192</v>
      </c>
      <c r="G29" s="161">
        <f>('ES M'!R28)</f>
        <v>187</v>
      </c>
      <c r="H29" s="161">
        <f>('ES F'!R28)</f>
        <v>115</v>
      </c>
      <c r="I29" s="161">
        <f>('RA M'!R28)</f>
        <v>33</v>
      </c>
      <c r="J29" s="161">
        <f>('RA F'!R28)</f>
        <v>0</v>
      </c>
      <c r="K29" s="161">
        <f>('YA M'!R28)</f>
        <v>0</v>
      </c>
      <c r="L29" s="161">
        <f>('YA F'!R28)</f>
        <v>290</v>
      </c>
      <c r="M29" s="161">
        <f>('YB M'!R28)</f>
        <v>0</v>
      </c>
      <c r="N29" s="161">
        <f>('YB F'!R28)</f>
        <v>0</v>
      </c>
      <c r="O29" s="161">
        <f>'JU M'!R28</f>
        <v>100</v>
      </c>
      <c r="P29" s="161">
        <f>'JU F'!R28</f>
        <v>0</v>
      </c>
      <c r="Q29" s="162">
        <f>SUM(C29:N29)</f>
        <v>817</v>
      </c>
      <c r="R29" t="s" s="163">
        <v>61</v>
      </c>
      <c r="S29" s="164"/>
    </row>
    <row r="30" ht="19.6" customHeight="1">
      <c r="A30" s="157">
        <v>2113</v>
      </c>
      <c r="B30" t="s" s="158">
        <v>62</v>
      </c>
      <c r="C30" s="159">
        <f>('MC M'!R29)</f>
        <v>0</v>
      </c>
      <c r="D30" s="159">
        <f>('MC F'!R29)</f>
        <v>0</v>
      </c>
      <c r="E30" s="160">
        <f>('CU M'!R29)</f>
        <v>0</v>
      </c>
      <c r="F30" s="161">
        <f>('CU F'!R29)</f>
        <v>0</v>
      </c>
      <c r="G30" s="161">
        <f>('ES M'!R29)</f>
        <v>5</v>
      </c>
      <c r="H30" s="161">
        <f>('ES F'!R29)</f>
        <v>0</v>
      </c>
      <c r="I30" s="161">
        <f>('RA M'!R29)</f>
        <v>5</v>
      </c>
      <c r="J30" s="161">
        <f>('RA F'!R29)</f>
        <v>0</v>
      </c>
      <c r="K30" s="161">
        <f>('YA M'!R29)</f>
        <v>0</v>
      </c>
      <c r="L30" s="161">
        <f>('YA F'!R29)</f>
        <v>0</v>
      </c>
      <c r="M30" s="161">
        <f>('YB M'!R29)</f>
        <v>0</v>
      </c>
      <c r="N30" s="161">
        <f>('YB F'!R29)</f>
        <v>0</v>
      </c>
      <c r="O30" s="161">
        <f>'JU M'!R29</f>
        <v>0</v>
      </c>
      <c r="P30" s="161">
        <f>'JU F'!R29</f>
        <v>0</v>
      </c>
      <c r="Q30" s="162">
        <f>SUM(C30:N30)</f>
        <v>10</v>
      </c>
      <c r="R30" t="s" s="163">
        <v>62</v>
      </c>
      <c r="S30" s="164"/>
    </row>
    <row r="31" ht="19.1" customHeight="1">
      <c r="A31" s="44"/>
      <c r="B31" s="45"/>
      <c r="C31" s="165">
        <f>SUM(C4:C29)</f>
        <v>1884</v>
      </c>
      <c r="D31" s="165">
        <f>SUM(D4:D29)</f>
        <v>1310</v>
      </c>
      <c r="E31" s="165">
        <f>SUM(E4:E29)</f>
        <v>2387</v>
      </c>
      <c r="F31" s="165">
        <f>SUM(F4:F29)</f>
        <v>2391</v>
      </c>
      <c r="G31" s="165">
        <f>SUM(G4:G29)</f>
        <v>2785</v>
      </c>
      <c r="H31" s="165">
        <f>SUM(H4:H29)</f>
        <v>2523</v>
      </c>
      <c r="I31" s="165">
        <f>SUM(I4:I29)</f>
        <v>2729</v>
      </c>
      <c r="J31" s="165">
        <f>SUM(J4:J29)</f>
        <v>2489</v>
      </c>
      <c r="K31" s="165">
        <f>SUM(K4:K29)</f>
        <v>2159</v>
      </c>
      <c r="L31" s="165">
        <f>SUM(L4:L29)</f>
        <v>2419</v>
      </c>
      <c r="M31" s="165">
        <f>SUM(M4:M29)</f>
        <v>2367</v>
      </c>
      <c r="N31" s="165">
        <f>SUM(N4:N29)</f>
        <v>1040</v>
      </c>
      <c r="O31" s="165">
        <f>SUM(O4:O29)</f>
        <v>1020</v>
      </c>
      <c r="P31" s="165">
        <f>SUM(P4:P29)</f>
        <v>480</v>
      </c>
      <c r="Q31" s="166"/>
      <c r="R31" s="167">
        <f>SUM(Q4:Q29)</f>
        <v>26483</v>
      </c>
      <c r="S31" s="168"/>
    </row>
    <row r="32" ht="19.1" customHeight="1">
      <c r="A32" s="10"/>
      <c r="B32" s="54"/>
      <c r="C32" t="s" s="169">
        <v>338</v>
      </c>
      <c r="D32" t="s" s="169">
        <v>339</v>
      </c>
      <c r="E32" t="s" s="169">
        <v>340</v>
      </c>
      <c r="F32" t="s" s="169">
        <v>341</v>
      </c>
      <c r="G32" t="s" s="169">
        <v>342</v>
      </c>
      <c r="H32" t="s" s="169">
        <v>343</v>
      </c>
      <c r="I32" t="s" s="169">
        <v>344</v>
      </c>
      <c r="J32" t="s" s="169">
        <v>345</v>
      </c>
      <c r="K32" t="s" s="169">
        <v>346</v>
      </c>
      <c r="L32" t="s" s="169">
        <v>347</v>
      </c>
      <c r="M32" t="s" s="169">
        <v>348</v>
      </c>
      <c r="N32" t="s" s="169">
        <v>349</v>
      </c>
      <c r="O32" t="s" s="169">
        <v>350</v>
      </c>
      <c r="P32" t="s" s="169">
        <v>351</v>
      </c>
      <c r="Q32" s="170">
        <f>SUM(C31:N31)</f>
        <v>26483</v>
      </c>
      <c r="R32" s="10"/>
      <c r="S32" s="10"/>
    </row>
    <row r="33" ht="16.15" customHeight="1">
      <c r="A33" s="10"/>
      <c r="B33" s="10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10"/>
      <c r="R33" s="10"/>
      <c r="S33" s="10"/>
    </row>
    <row r="34" ht="15.65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</row>
    <row r="35" ht="15.6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</row>
    <row r="36" ht="15.65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</row>
    <row r="37" ht="15.65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</row>
    <row r="38" ht="18.6" customHeight="1">
      <c r="A38" t="s" s="171">
        <v>354</v>
      </c>
      <c r="B38" s="172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</row>
    <row r="39" ht="19.1" customHeight="1">
      <c r="A39" t="s" s="173">
        <v>15</v>
      </c>
      <c r="B39" t="s" s="173">
        <v>3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</row>
    <row r="40" ht="19.6" customHeight="1">
      <c r="A40" s="162">
        <v>5623</v>
      </c>
      <c r="B40" t="s" s="163">
        <v>28</v>
      </c>
      <c r="C40" s="164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</row>
    <row r="41" ht="19.6" customHeight="1">
      <c r="A41" s="162">
        <v>3839</v>
      </c>
      <c r="B41" t="s" s="163">
        <v>25</v>
      </c>
      <c r="C41" s="164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</row>
    <row r="42" ht="19.6" customHeight="1">
      <c r="A42" s="162">
        <v>3376</v>
      </c>
      <c r="B42" t="s" s="163">
        <v>22</v>
      </c>
      <c r="C42" s="164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</row>
    <row r="43" ht="19.6" customHeight="1">
      <c r="A43" s="162">
        <v>3250</v>
      </c>
      <c r="B43" t="s" s="163">
        <v>34</v>
      </c>
      <c r="C43" s="164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</row>
    <row r="44" ht="19.6" customHeight="1">
      <c r="A44" s="162">
        <v>2214</v>
      </c>
      <c r="B44" t="s" s="163">
        <v>19</v>
      </c>
      <c r="C44" s="164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</row>
    <row r="45" ht="19.6" customHeight="1">
      <c r="A45" s="162">
        <v>1994</v>
      </c>
      <c r="B45" t="s" s="163">
        <v>51</v>
      </c>
      <c r="C45" s="164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</row>
    <row r="46" ht="19.6" customHeight="1">
      <c r="A46" s="162">
        <v>1629</v>
      </c>
      <c r="B46" t="s" s="163">
        <v>59</v>
      </c>
      <c r="C46" s="164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</row>
    <row r="47" ht="19.6" customHeight="1">
      <c r="A47" s="162">
        <v>904</v>
      </c>
      <c r="B47" t="s" s="163">
        <v>40</v>
      </c>
      <c r="C47" s="164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</row>
    <row r="48" ht="19.6" customHeight="1">
      <c r="A48" s="162">
        <v>824</v>
      </c>
      <c r="B48" t="s" s="163">
        <v>57</v>
      </c>
      <c r="C48" s="164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</row>
    <row r="49" ht="19.6" customHeight="1">
      <c r="A49" s="162">
        <v>817</v>
      </c>
      <c r="B49" t="s" s="163">
        <v>61</v>
      </c>
      <c r="C49" s="164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</row>
    <row r="50" ht="19.6" customHeight="1">
      <c r="A50" s="162">
        <v>618</v>
      </c>
      <c r="B50" t="s" s="163">
        <v>20</v>
      </c>
      <c r="C50" s="164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</row>
    <row r="51" ht="19.6" customHeight="1">
      <c r="A51" s="162">
        <v>501</v>
      </c>
      <c r="B51" t="s" s="163">
        <v>53</v>
      </c>
      <c r="C51" s="164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</row>
    <row r="52" ht="19.6" customHeight="1">
      <c r="A52" s="162">
        <v>348</v>
      </c>
      <c r="B52" t="s" s="163">
        <v>56</v>
      </c>
      <c r="C52" s="164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</row>
    <row r="53" ht="19.6" customHeight="1">
      <c r="A53" s="162">
        <v>267</v>
      </c>
      <c r="B53" t="s" s="163">
        <v>30</v>
      </c>
      <c r="C53" s="164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</row>
    <row r="54" ht="19.6" customHeight="1">
      <c r="A54" s="162">
        <v>159</v>
      </c>
      <c r="B54" t="s" s="163">
        <v>353</v>
      </c>
      <c r="C54" s="164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</row>
    <row r="55" ht="19.6" customHeight="1">
      <c r="A55" s="162">
        <v>60</v>
      </c>
      <c r="B55" t="s" s="163">
        <v>26</v>
      </c>
      <c r="C55" s="164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</row>
    <row r="56" ht="19.6" customHeight="1">
      <c r="A56" s="162">
        <v>60</v>
      </c>
      <c r="B56" t="s" s="163">
        <v>55</v>
      </c>
      <c r="C56" s="164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</row>
    <row r="57" ht="19.6" customHeight="1">
      <c r="A57" s="174">
        <v>10</v>
      </c>
      <c r="B57" t="s" s="175">
        <v>62</v>
      </c>
      <c r="C57" s="164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</row>
    <row r="58" ht="19.6" customHeight="1">
      <c r="A58" s="162">
        <v>0</v>
      </c>
      <c r="B58" t="s" s="163">
        <v>23</v>
      </c>
      <c r="C58" s="164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</row>
    <row r="59" ht="19.6" customHeight="1">
      <c r="A59" s="162">
        <v>0</v>
      </c>
      <c r="B59" t="s" s="163">
        <v>32</v>
      </c>
      <c r="C59" s="164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</row>
    <row r="60" ht="19.6" customHeight="1">
      <c r="A60" s="162">
        <v>0</v>
      </c>
      <c r="B60" t="s" s="163">
        <v>37</v>
      </c>
      <c r="C60" s="164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</row>
    <row r="61" ht="19.6" customHeight="1">
      <c r="A61" s="162">
        <v>0</v>
      </c>
      <c r="B61" t="s" s="163">
        <v>42</v>
      </c>
      <c r="C61" s="164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</row>
    <row r="62" ht="19.6" customHeight="1">
      <c r="A62" s="162">
        <v>0</v>
      </c>
      <c r="B62" t="s" s="163">
        <v>44</v>
      </c>
      <c r="C62" s="164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</row>
    <row r="63" ht="19.6" customHeight="1">
      <c r="A63" s="162">
        <v>0</v>
      </c>
      <c r="B63" t="s" s="163">
        <v>46</v>
      </c>
      <c r="C63" s="164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</row>
    <row r="64" ht="19.6" customHeight="1">
      <c r="A64" s="162">
        <v>0</v>
      </c>
      <c r="B64" t="s" s="163">
        <v>49</v>
      </c>
      <c r="C64" s="164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</row>
    <row r="65" ht="19.6" customHeight="1">
      <c r="A65" s="162">
        <v>0</v>
      </c>
      <c r="B65" t="s" s="163">
        <v>54</v>
      </c>
      <c r="C65" s="164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</row>
    <row r="66" ht="19.6" customHeight="1">
      <c r="A66" s="162">
        <v>0</v>
      </c>
      <c r="B66" t="s" s="163">
        <v>58</v>
      </c>
      <c r="C66" s="164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</row>
  </sheetData>
  <mergeCells count="1">
    <mergeCell ref="A38:B38"/>
  </mergeCells>
  <pageMargins left="1" right="1" top="1" bottom="1" header="0.25" footer="0.25"/>
  <pageSetup firstPageNumber="1" fitToHeight="1" fitToWidth="1" scale="100" useFirstPageNumber="0" orientation="landscape" pageOrder="downThenOver"/>
  <headerFooter>
    <oddFooter>&amp;C&amp;"Helvetica,Regular"&amp;12&amp;K000000&amp;P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dimension ref="A1:T59"/>
  <sheetViews>
    <sheetView workbookViewId="0" showGridLines="0" defaultGridColor="1"/>
  </sheetViews>
  <sheetFormatPr defaultColWidth="11.5" defaultRowHeight="12.75" customHeight="1" outlineLevelRow="0" outlineLevelCol="0"/>
  <cols>
    <col min="1" max="1" width="11.5" style="64" customWidth="1"/>
    <col min="2" max="2" width="54.5" style="64" customWidth="1"/>
    <col min="3" max="3" width="19.3516" style="64" customWidth="1"/>
    <col min="4" max="4" width="70.6719" style="64" customWidth="1"/>
    <col min="5" max="5" width="23.5" style="64" customWidth="1"/>
    <col min="6" max="6" width="23.5" style="64" customWidth="1"/>
    <col min="7" max="7" width="23" style="64" customWidth="1"/>
    <col min="8" max="8" width="23.1719" style="64" customWidth="1"/>
    <col min="9" max="9" width="23.1719" style="64" customWidth="1"/>
    <col min="10" max="10" width="23.1719" style="64" customWidth="1"/>
    <col min="11" max="11" width="23.1719" style="64" customWidth="1"/>
    <col min="12" max="12" width="17.5" style="64" customWidth="1"/>
    <col min="13" max="13" width="14.3516" style="64" customWidth="1"/>
    <col min="14" max="14" width="27.3516" style="64" customWidth="1"/>
    <col min="15" max="15" width="11.5" style="64" customWidth="1"/>
    <col min="16" max="16" width="11.5" style="64" customWidth="1"/>
    <col min="17" max="17" width="64.1719" style="64" customWidth="1"/>
    <col min="18" max="18" width="16" style="64" customWidth="1"/>
    <col min="19" max="19" width="11.5" style="64" customWidth="1"/>
    <col min="20" max="20" width="31.3516" style="64" customWidth="1"/>
    <col min="21" max="256" width="11.5" style="64" customWidth="1"/>
  </cols>
  <sheetData>
    <row r="1" ht="27.8" customHeight="1">
      <c r="A1" t="s" s="2">
        <v>63</v>
      </c>
      <c r="B1" s="3"/>
      <c r="C1" s="3"/>
      <c r="D1" s="3"/>
      <c r="E1" s="3"/>
      <c r="F1" s="5"/>
      <c r="G1" s="3"/>
      <c r="H1" s="6"/>
      <c r="I1" s="7"/>
      <c r="J1" s="7"/>
      <c r="K1" s="7"/>
      <c r="L1" s="8"/>
      <c r="M1" s="9"/>
      <c r="N1" s="9"/>
      <c r="O1" s="10"/>
      <c r="P1" s="9"/>
      <c r="Q1" s="9"/>
      <c r="R1" s="9"/>
      <c r="S1" s="10"/>
      <c r="T1" s="9"/>
    </row>
    <row r="2" ht="51.3" customHeight="1">
      <c r="A2" s="11"/>
      <c r="B2" t="s" s="12">
        <v>1</v>
      </c>
      <c r="C2" t="s" s="12">
        <v>2</v>
      </c>
      <c r="D2" t="s" s="12">
        <v>3</v>
      </c>
      <c r="E2" t="s" s="13">
        <v>4</v>
      </c>
      <c r="F2" t="s" s="13">
        <v>5</v>
      </c>
      <c r="G2" t="s" s="13">
        <v>64</v>
      </c>
      <c r="H2" t="s" s="13">
        <v>65</v>
      </c>
      <c r="I2" t="s" s="13">
        <v>8</v>
      </c>
      <c r="J2" t="s" s="13">
        <v>9</v>
      </c>
      <c r="K2" t="s" s="14">
        <v>10</v>
      </c>
      <c r="L2" t="s" s="15">
        <v>11</v>
      </c>
      <c r="M2" t="s" s="16">
        <v>12</v>
      </c>
      <c r="N2" t="s" s="16">
        <v>13</v>
      </c>
      <c r="O2" s="17"/>
      <c r="P2" t="s" s="18">
        <v>14</v>
      </c>
      <c r="Q2" t="s" s="19">
        <v>3</v>
      </c>
      <c r="R2" t="s" s="20">
        <v>15</v>
      </c>
      <c r="S2" s="21"/>
      <c r="T2" t="s" s="22">
        <v>16</v>
      </c>
    </row>
    <row r="3" ht="28.3" customHeight="1">
      <c r="A3" t="s" s="23">
        <f>IF(M3&lt;1,"NO","SI")</f>
        <v>17</v>
      </c>
      <c r="B3" t="s" s="23">
        <v>66</v>
      </c>
      <c r="C3" s="24">
        <v>1990</v>
      </c>
      <c r="D3" t="s" s="23">
        <v>36</v>
      </c>
      <c r="E3" s="25"/>
      <c r="F3" s="25">
        <v>100</v>
      </c>
      <c r="G3" s="25"/>
      <c r="H3" s="24">
        <v>100</v>
      </c>
      <c r="I3" s="24">
        <v>90</v>
      </c>
      <c r="J3" s="24"/>
      <c r="K3" s="26"/>
      <c r="L3" s="27">
        <f>IF(M3&gt;8,(LARGE(E3:K3,1)+LARGE(E3:K3,2)+LARGE(E3:K3,3)+LARGE(E3:K3,4)+LARGE(E3:K3,5)+LARGE(E3:K3,6)+LARGE(E3:K3,7)+LARGE(E3:K3,8)),(SUM(E3:K3)))</f>
        <v>290</v>
      </c>
      <c r="M3" s="28">
        <f>COUNTA(E3:K3)</f>
        <v>3</v>
      </c>
      <c r="N3" s="28">
        <f>IF(M3&gt;0,L3,0)</f>
        <v>290</v>
      </c>
      <c r="O3" s="29"/>
      <c r="P3" s="30">
        <v>1828</v>
      </c>
      <c r="Q3" t="s" s="31">
        <v>20</v>
      </c>
      <c r="R3" s="32">
        <f>SUMIF(C3:C50,"1828",N3:N50)</f>
        <v>0</v>
      </c>
      <c r="S3" s="33"/>
      <c r="T3" s="34">
        <f>SUMIF(C3:C50,"1828",L3:L50)</f>
        <v>0</v>
      </c>
    </row>
    <row r="4" ht="28.3" customHeight="1">
      <c r="A4" t="s" s="23">
        <f>IF(M4&lt;1,"NO","SI")</f>
        <v>17</v>
      </c>
      <c r="B4" t="s" s="23">
        <v>67</v>
      </c>
      <c r="C4" s="24">
        <v>1819</v>
      </c>
      <c r="D4" t="s" s="23">
        <v>34</v>
      </c>
      <c r="E4" s="25">
        <v>90</v>
      </c>
      <c r="F4" s="25"/>
      <c r="G4" s="25">
        <v>100</v>
      </c>
      <c r="H4" s="24"/>
      <c r="I4" s="24">
        <v>100</v>
      </c>
      <c r="J4" s="24"/>
      <c r="K4" s="26"/>
      <c r="L4" s="27">
        <f>IF(M4&gt;8,(LARGE(E4:K4,1)+LARGE(E4:K4,2)+LARGE(E4:K4,3)+LARGE(E4:K4,4)+LARGE(E4:K4,5)+LARGE(E4:K4,6)+LARGE(E4:K4,7)+LARGE(E4:K4,8)),(SUM(E4:K4)))</f>
        <v>290</v>
      </c>
      <c r="M4" s="28">
        <f>COUNTA(E4:K4)</f>
        <v>3</v>
      </c>
      <c r="N4" s="28">
        <f>IF(M4&gt;0,L4,0)</f>
        <v>290</v>
      </c>
      <c r="O4" s="29"/>
      <c r="P4" s="30">
        <v>1985</v>
      </c>
      <c r="Q4" t="s" s="31">
        <v>23</v>
      </c>
      <c r="R4" s="32">
        <f>SUMIF(C3:C50,"1985",N3:N50)</f>
        <v>0</v>
      </c>
      <c r="S4" s="33"/>
      <c r="T4" s="34">
        <f>SUMIF(C3:C50,"1985",L3:L50)</f>
        <v>0</v>
      </c>
    </row>
    <row r="5" ht="28.3" customHeight="1">
      <c r="A5" t="s" s="23">
        <f>IF(M5&lt;1,"NO","SI")</f>
        <v>17</v>
      </c>
      <c r="B5" t="s" s="23">
        <v>68</v>
      </c>
      <c r="C5" s="24">
        <v>1028</v>
      </c>
      <c r="D5" t="s" s="23">
        <v>25</v>
      </c>
      <c r="E5" s="25">
        <v>100</v>
      </c>
      <c r="F5" s="25"/>
      <c r="G5" s="25">
        <v>90</v>
      </c>
      <c r="H5" s="24"/>
      <c r="I5" s="24">
        <v>60</v>
      </c>
      <c r="J5" s="24"/>
      <c r="K5" s="26"/>
      <c r="L5" s="27">
        <f>IF(M5&gt;8,(LARGE(E5:K5,1)+LARGE(E5:K5,2)+LARGE(E5:K5,3)+LARGE(E5:K5,4)+LARGE(E5:K5,5)+LARGE(E5:K5,6)+LARGE(E5:K5,7)+LARGE(E5:K5,8)),(SUM(E5:K5)))</f>
        <v>250</v>
      </c>
      <c r="M5" s="28">
        <f>COUNTA(E5:K5)</f>
        <v>3</v>
      </c>
      <c r="N5" s="28">
        <f>IF(M5&gt;0,L5,0)</f>
        <v>250</v>
      </c>
      <c r="O5" s="29"/>
      <c r="P5" s="30">
        <v>1912</v>
      </c>
      <c r="Q5" t="s" s="31">
        <v>26</v>
      </c>
      <c r="R5" s="32">
        <f>SUMIF(C3:C50,"1912",N3:N50)</f>
        <v>60</v>
      </c>
      <c r="S5" s="33"/>
      <c r="T5" s="34">
        <f>SUMIF(C3:C50,"1912",L3:L50)</f>
        <v>60</v>
      </c>
    </row>
    <row r="6" ht="28.3" customHeight="1">
      <c r="A6" t="s" s="23">
        <f>IF(M6&lt;1,"NO","SI")</f>
        <v>17</v>
      </c>
      <c r="B6" t="s" s="23">
        <v>69</v>
      </c>
      <c r="C6" s="24">
        <v>1990</v>
      </c>
      <c r="D6" t="s" s="23">
        <v>36</v>
      </c>
      <c r="E6" s="25"/>
      <c r="F6" s="25">
        <v>80</v>
      </c>
      <c r="G6" s="25"/>
      <c r="H6" s="24">
        <v>90</v>
      </c>
      <c r="I6" s="24">
        <v>80</v>
      </c>
      <c r="J6" s="24"/>
      <c r="K6" s="26"/>
      <c r="L6" s="27">
        <f>IF(M6&gt;8,(LARGE(E6:K6,1)+LARGE(E6:K6,2)+LARGE(E6:K6,3)+LARGE(E6:K6,4)+LARGE(E6:K6,5)+LARGE(E6:K6,6)+LARGE(E6:K6,7)+LARGE(E6:K6,8)),(SUM(E6:K6)))</f>
        <v>250</v>
      </c>
      <c r="M6" s="28">
        <f>COUNTA(E6:K6)</f>
        <v>3</v>
      </c>
      <c r="N6" s="28">
        <f>IF(M6&gt;0,L6,0)</f>
        <v>250</v>
      </c>
      <c r="O6" s="29"/>
      <c r="P6" s="30">
        <v>89</v>
      </c>
      <c r="Q6" t="s" s="31">
        <v>28</v>
      </c>
      <c r="R6" s="32">
        <f>SUMIF(C3:C50,"89",N3:N50)</f>
        <v>0</v>
      </c>
      <c r="S6" s="33"/>
      <c r="T6" s="34">
        <f>SUMIF(C3:C50,"89",L3:L50)</f>
        <v>0</v>
      </c>
    </row>
    <row r="7" ht="28.3" customHeight="1">
      <c r="A7" t="s" s="23">
        <f>IF(M7&lt;1,"NO","SI")</f>
        <v>17</v>
      </c>
      <c r="B7" t="s" s="23">
        <v>70</v>
      </c>
      <c r="C7" s="24">
        <v>1990</v>
      </c>
      <c r="D7" t="s" s="23">
        <v>36</v>
      </c>
      <c r="E7" s="25"/>
      <c r="F7" s="25">
        <v>90</v>
      </c>
      <c r="G7" s="25"/>
      <c r="H7" s="24"/>
      <c r="I7" s="24"/>
      <c r="J7" s="24"/>
      <c r="K7" s="26"/>
      <c r="L7" s="27">
        <f>IF(M7&gt;8,(LARGE(E7:K7,1)+LARGE(E7:K7,2)+LARGE(E7:K7,3)+LARGE(E7:K7,4)+LARGE(E7:K7,5)+LARGE(E7:K7,6)+LARGE(E7:K7,7)+LARGE(E7:K7,8)),(SUM(E7:K7)))</f>
        <v>90</v>
      </c>
      <c r="M7" s="28">
        <f>COUNTA(E7:K7)</f>
        <v>1</v>
      </c>
      <c r="N7" s="28">
        <f>IF(M7&gt;0,L7,0)</f>
        <v>90</v>
      </c>
      <c r="O7" s="29"/>
      <c r="P7" s="30">
        <v>1924</v>
      </c>
      <c r="Q7" t="s" s="31">
        <v>30</v>
      </c>
      <c r="R7" s="32">
        <f>SUMIF(C3:C50,"1924",N3:N50)</f>
        <v>0</v>
      </c>
      <c r="S7" s="33"/>
      <c r="T7" s="34">
        <f>SUMIF(C3:C50,"1924",L3:L50)</f>
        <v>0</v>
      </c>
    </row>
    <row r="8" ht="28.3" customHeight="1">
      <c r="A8" t="s" s="23">
        <f>IF(M8&lt;1,"NO","SI")</f>
        <v>17</v>
      </c>
      <c r="B8" t="s" s="23">
        <v>71</v>
      </c>
      <c r="C8" s="24">
        <v>2062</v>
      </c>
      <c r="D8" t="s" s="23">
        <v>72</v>
      </c>
      <c r="E8" s="25"/>
      <c r="F8" s="25"/>
      <c r="G8" s="25">
        <v>80</v>
      </c>
      <c r="H8" s="24"/>
      <c r="I8" s="24"/>
      <c r="J8" s="24"/>
      <c r="K8" s="26"/>
      <c r="L8" s="27">
        <f>IF(M8&gt;8,(LARGE(E8:K8,1)+LARGE(E8:K8,2)+LARGE(E8:K8,3)+LARGE(E8:K8,4)+LARGE(E8:K8,5)+LARGE(E8:K8,6)+LARGE(E8:K8,7)+LARGE(E8:K8,8)),(SUM(E8:K8)))</f>
        <v>80</v>
      </c>
      <c r="M8" s="28">
        <f>COUNTA(E8:K8)</f>
        <v>1</v>
      </c>
      <c r="N8" s="28">
        <f>IF(M8&gt;0,L8,0)</f>
        <v>80</v>
      </c>
      <c r="O8" s="29"/>
      <c r="P8" s="30">
        <v>1098</v>
      </c>
      <c r="Q8" t="s" s="31">
        <v>32</v>
      </c>
      <c r="R8" s="32">
        <f>SUMIF(C3:C50,"1098",N3:N50)</f>
        <v>0</v>
      </c>
      <c r="S8" s="33"/>
      <c r="T8" s="34">
        <f>SUMIF(C3:C50,"1098",L3:L50)</f>
        <v>0</v>
      </c>
    </row>
    <row r="9" ht="28.3" customHeight="1">
      <c r="A9" t="s" s="23">
        <f>IF(M9&lt;1,"NO","SI")</f>
        <v>17</v>
      </c>
      <c r="B9" t="s" s="23">
        <v>73</v>
      </c>
      <c r="C9" s="24">
        <v>1912</v>
      </c>
      <c r="D9" t="s" s="23">
        <v>74</v>
      </c>
      <c r="E9" s="25"/>
      <c r="F9" s="25">
        <v>60</v>
      </c>
      <c r="G9" s="25"/>
      <c r="H9" s="24"/>
      <c r="I9" s="24"/>
      <c r="J9" s="24"/>
      <c r="K9" s="26"/>
      <c r="L9" s="27">
        <f>IF(M9&gt;8,(LARGE(E9:K9,1)+LARGE(E9:K9,2)+LARGE(E9:K9,3)+LARGE(E9:K9,4)+LARGE(E9:K9,5)+LARGE(E9:K9,6)+LARGE(E9:K9,7)+LARGE(E9:K9,8)),(SUM(E9:K9)))</f>
        <v>60</v>
      </c>
      <c r="M9" s="28">
        <f>COUNTA(E9:K9)</f>
        <v>1</v>
      </c>
      <c r="N9" s="28">
        <f>IF(M9&gt;0,L9,0)</f>
        <v>60</v>
      </c>
      <c r="O9" s="29"/>
      <c r="P9" s="30">
        <v>1819</v>
      </c>
      <c r="Q9" t="s" s="31">
        <v>34</v>
      </c>
      <c r="R9" s="32">
        <f>SUMIF(C3:C50,"1819",N3:N50)</f>
        <v>290</v>
      </c>
      <c r="S9" s="33"/>
      <c r="T9" s="34">
        <f>SUMIF(C3:C50,"1819",L3:L50)</f>
        <v>290</v>
      </c>
    </row>
    <row r="10" ht="28.3" customHeight="1">
      <c r="A10" t="s" s="23">
        <f>IF(M10&lt;1,"NO","SI")</f>
        <v>52</v>
      </c>
      <c r="B10" s="35"/>
      <c r="C10" s="24"/>
      <c r="D10" s="35"/>
      <c r="E10" s="25"/>
      <c r="F10" s="25"/>
      <c r="G10" s="25"/>
      <c r="H10" s="24"/>
      <c r="I10" s="24"/>
      <c r="J10" s="24"/>
      <c r="K10" s="26"/>
      <c r="L10" s="27">
        <f>IF(M10&gt;8,(LARGE(E10:K10,1)+LARGE(E10:K10,2)+LARGE(E10:K10,3)+LARGE(E10:K10,4)+LARGE(E10:K10,5)+LARGE(E10:K10,6)+LARGE(E10:K10,7)+LARGE(E10:K10,8)),(SUM(E10:K10)))</f>
        <v>0</v>
      </c>
      <c r="M10" s="28">
        <f>COUNTA(E10:K10)</f>
        <v>0</v>
      </c>
      <c r="N10" s="28">
        <f>IF(M10&gt;0,L10,0)</f>
        <v>0</v>
      </c>
      <c r="O10" s="29"/>
      <c r="P10" s="30">
        <v>1540</v>
      </c>
      <c r="Q10" t="s" s="31">
        <v>37</v>
      </c>
      <c r="R10" s="32">
        <f>SUMIF(C3:C50,"1540",N3:N50)</f>
        <v>0</v>
      </c>
      <c r="S10" s="33"/>
      <c r="T10" s="34">
        <f>SUMIF(C3:C50,"1540",L3:L50)</f>
        <v>0</v>
      </c>
    </row>
    <row r="11" ht="28.3" customHeight="1">
      <c r="A11" t="s" s="23">
        <f>IF(M11&lt;1,"NO","SI")</f>
        <v>52</v>
      </c>
      <c r="B11" s="35"/>
      <c r="C11" s="24"/>
      <c r="D11" s="35"/>
      <c r="E11" s="25"/>
      <c r="F11" s="25"/>
      <c r="G11" s="25"/>
      <c r="H11" s="24"/>
      <c r="I11" s="24"/>
      <c r="J11" s="24"/>
      <c r="K11" s="26"/>
      <c r="L11" s="27">
        <f>IF(M11&gt;8,(LARGE(E11:K11,1)+LARGE(E11:K11,2)+LARGE(E11:K11,3)+LARGE(E11:K11,4)+LARGE(E11:K11,5)+LARGE(E11:K11,6)+LARGE(E11:K11,7)+LARGE(E11:K11,8)),(SUM(E11:K11)))</f>
        <v>0</v>
      </c>
      <c r="M11" s="28">
        <f>COUNTA(E11:K11)</f>
        <v>0</v>
      </c>
      <c r="N11" s="28">
        <f>IF(M11&gt;0,L11,0)</f>
        <v>0</v>
      </c>
      <c r="O11" s="29"/>
      <c r="P11" s="30">
        <v>1028</v>
      </c>
      <c r="Q11" t="s" s="31">
        <v>25</v>
      </c>
      <c r="R11" s="32">
        <f>SUMIF(C3:C50,"1028",N3:N50)</f>
        <v>250</v>
      </c>
      <c r="S11" s="33"/>
      <c r="T11" s="34">
        <f>SUMIF(C3:C50,"1028",L3:L50)</f>
        <v>250</v>
      </c>
    </row>
    <row r="12" ht="28.3" customHeight="1">
      <c r="A12" t="s" s="23">
        <f>IF(M12&lt;1,"NO","SI")</f>
        <v>52</v>
      </c>
      <c r="B12" s="35"/>
      <c r="C12" s="24"/>
      <c r="D12" s="35"/>
      <c r="E12" s="25"/>
      <c r="F12" s="25"/>
      <c r="G12" s="25"/>
      <c r="H12" s="24"/>
      <c r="I12" s="24"/>
      <c r="J12" s="24"/>
      <c r="K12" s="26"/>
      <c r="L12" s="27">
        <f>IF(M12&gt;8,(LARGE(E12:K12,1)+LARGE(E12:K12,2)+LARGE(E12:K12,3)+LARGE(E12:K12,4)+LARGE(E12:K12,5)+LARGE(E12:K12,6)+LARGE(E12:K12,7)+LARGE(E12:K12,8)),(SUM(E12:K12)))</f>
        <v>0</v>
      </c>
      <c r="M12" s="28">
        <f>COUNTA(E12:K12)</f>
        <v>0</v>
      </c>
      <c r="N12" s="28">
        <f>IF(M12&gt;0,L12,0)</f>
        <v>0</v>
      </c>
      <c r="O12" s="29"/>
      <c r="P12" s="30">
        <v>1854</v>
      </c>
      <c r="Q12" t="s" s="31">
        <v>40</v>
      </c>
      <c r="R12" s="32">
        <f>SUMIF(C3:C50,"1854",N3:N50)</f>
        <v>0</v>
      </c>
      <c r="S12" s="33"/>
      <c r="T12" s="34">
        <f>SUMIF(C3:C50,"1854",L3:L50)</f>
        <v>0</v>
      </c>
    </row>
    <row r="13" ht="28.3" customHeight="1">
      <c r="A13" t="s" s="23">
        <f>IF(M13&lt;1,"NO","SI")</f>
        <v>52</v>
      </c>
      <c r="B13" s="24"/>
      <c r="C13" s="24"/>
      <c r="D13" s="24"/>
      <c r="E13" s="25"/>
      <c r="F13" s="25"/>
      <c r="G13" s="25"/>
      <c r="H13" s="24"/>
      <c r="I13" s="24"/>
      <c r="J13" s="24"/>
      <c r="K13" s="26"/>
      <c r="L13" s="27">
        <f>IF(M13&gt;8,(LARGE(E13:K13,1)+LARGE(E13:K13,2)+LARGE(E13:K13,3)+LARGE(E13:K13,4)+LARGE(E13:K13,5)+LARGE(E13:K13,6)+LARGE(E13:K13,7)+LARGE(E13:K13,8)),(SUM(E13:K13)))</f>
        <v>0</v>
      </c>
      <c r="M13" s="28">
        <f>COUNTA(E13:K13)</f>
        <v>0</v>
      </c>
      <c r="N13" s="28">
        <f>IF(M13&gt;0,L13,0)</f>
        <v>0</v>
      </c>
      <c r="O13" s="29"/>
      <c r="P13" s="30">
        <v>1931</v>
      </c>
      <c r="Q13" t="s" s="31">
        <v>42</v>
      </c>
      <c r="R13" s="32">
        <f>SUMIF(C3:C50,"1931",N3:N50)</f>
        <v>0</v>
      </c>
      <c r="S13" s="33"/>
      <c r="T13" s="34">
        <f>SUMIF(C3:C50,"1931",L3:L50)</f>
        <v>0</v>
      </c>
    </row>
    <row r="14" ht="28.3" customHeight="1">
      <c r="A14" t="s" s="23">
        <f>IF(M14&lt;1,"NO","SI")</f>
        <v>52</v>
      </c>
      <c r="B14" s="24"/>
      <c r="C14" s="24"/>
      <c r="D14" s="24"/>
      <c r="E14" s="25"/>
      <c r="F14" s="25"/>
      <c r="G14" s="25"/>
      <c r="H14" s="24"/>
      <c r="I14" s="24"/>
      <c r="J14" s="24"/>
      <c r="K14" s="26"/>
      <c r="L14" s="27">
        <f>IF(M14&gt;8,(LARGE(E14:K14,1)+LARGE(E14:K14,2)+LARGE(E14:K14,3)+LARGE(E14:K14,4)+LARGE(E14:K14,5)+LARGE(E14:K14,6)+LARGE(E14:K14,7)+LARGE(E14:K14,8)),(SUM(E14:K14)))</f>
        <v>0</v>
      </c>
      <c r="M14" s="28">
        <f>COUNTA(E14:K14)</f>
        <v>0</v>
      </c>
      <c r="N14" s="28">
        <f>IF(M14&gt;0,L14,0)</f>
        <v>0</v>
      </c>
      <c r="O14" s="29"/>
      <c r="P14" s="30">
        <v>1375</v>
      </c>
      <c r="Q14" t="s" s="31">
        <v>44</v>
      </c>
      <c r="R14" s="32">
        <f>SUMIF(C3:C50,"1375",N3:N50)</f>
        <v>0</v>
      </c>
      <c r="S14" s="33"/>
      <c r="T14" s="34">
        <f>SUMIF(C3:C50,"1375",L3:L50)</f>
        <v>0</v>
      </c>
    </row>
    <row r="15" ht="28.3" customHeight="1">
      <c r="A15" t="s" s="23">
        <f>IF(M15&lt;1,"NO","SI")</f>
        <v>52</v>
      </c>
      <c r="B15" s="24"/>
      <c r="C15" s="24"/>
      <c r="D15" s="24"/>
      <c r="E15" s="25"/>
      <c r="F15" s="25"/>
      <c r="G15" s="25"/>
      <c r="H15" s="24"/>
      <c r="I15" s="24"/>
      <c r="J15" s="24"/>
      <c r="K15" s="26"/>
      <c r="L15" s="27">
        <f>IF(M15&gt;8,(LARGE(E15:K15,1)+LARGE(E15:K15,2)+LARGE(E15:K15,3)+LARGE(E15:K15,4)+LARGE(E15:K15,5)+LARGE(E15:K15,6)+LARGE(E15:K15,7)+LARGE(E15:K15,8)),(SUM(E15:K15)))</f>
        <v>0</v>
      </c>
      <c r="M15" s="28">
        <f>COUNTA(E15:K15)</f>
        <v>0</v>
      </c>
      <c r="N15" s="28">
        <f>IF(M15&gt;0,L15,0)</f>
        <v>0</v>
      </c>
      <c r="O15" s="29"/>
      <c r="P15" s="30">
        <v>1820</v>
      </c>
      <c r="Q15" t="s" s="31">
        <v>46</v>
      </c>
      <c r="R15" s="32">
        <f>SUMIF(C3:C50,"1820",N3:N50)</f>
        <v>0</v>
      </c>
      <c r="S15" s="33"/>
      <c r="T15" s="34">
        <f>SUMIF(C3:C50,"1820",L3:L50)</f>
        <v>0</v>
      </c>
    </row>
    <row r="16" ht="28.3" customHeight="1">
      <c r="A16" t="s" s="23">
        <f>IF(M16&lt;1,"NO","SI")</f>
        <v>52</v>
      </c>
      <c r="B16" s="24"/>
      <c r="C16" s="24"/>
      <c r="D16" s="24"/>
      <c r="E16" s="25"/>
      <c r="F16" s="25"/>
      <c r="G16" s="25"/>
      <c r="H16" s="24"/>
      <c r="I16" s="24"/>
      <c r="J16" s="24"/>
      <c r="K16" s="26"/>
      <c r="L16" s="27">
        <f>IF(M16&gt;8,(LARGE(E16:K16,1)+LARGE(E16:K16,2)+LARGE(E16:K16,3)+LARGE(E16:K16,4)+LARGE(E16:K16,5)+LARGE(E16:K16,6)+LARGE(E16:K16,7)+LARGE(E16:K16,8)),(SUM(E16:K16)))</f>
        <v>0</v>
      </c>
      <c r="M16" s="28">
        <f>COUNTA(E16:K16)</f>
        <v>0</v>
      </c>
      <c r="N16" s="28">
        <f>IF(M16&gt;0,L16,0)</f>
        <v>0</v>
      </c>
      <c r="O16" s="29"/>
      <c r="P16" s="30">
        <v>1463</v>
      </c>
      <c r="Q16" t="s" s="31">
        <v>49</v>
      </c>
      <c r="R16" s="32">
        <f>SUMIF(C3:C50,"1463",N3:N50)</f>
        <v>0</v>
      </c>
      <c r="S16" s="33"/>
      <c r="T16" s="34">
        <f>SUMIF(C3:C50,"1463",L3:L50)</f>
        <v>0</v>
      </c>
    </row>
    <row r="17" ht="28.3" customHeight="1">
      <c r="A17" t="s" s="23">
        <f>IF(M17&lt;1,"NO","SI")</f>
        <v>52</v>
      </c>
      <c r="B17" s="24"/>
      <c r="C17" s="24"/>
      <c r="D17" s="24"/>
      <c r="E17" s="25"/>
      <c r="F17" s="25"/>
      <c r="G17" s="25"/>
      <c r="H17" s="24"/>
      <c r="I17" s="24"/>
      <c r="J17" s="24"/>
      <c r="K17" s="26"/>
      <c r="L17" s="27">
        <f>IF(M17&gt;8,(LARGE(E17:K17,1)+LARGE(E17:K17,2)+LARGE(E17:K17,3)+LARGE(E17:K17,4)+LARGE(E17:K17,5)+LARGE(E17:K17,6)+LARGE(E17:K17,7)+LARGE(E17:K17,8)),(SUM(E17:K17)))</f>
        <v>0</v>
      </c>
      <c r="M17" s="28">
        <f>COUNTA(E17:K17)</f>
        <v>0</v>
      </c>
      <c r="N17" s="28">
        <f>IF(M17&gt;0,L17,0)</f>
        <v>0</v>
      </c>
      <c r="O17" s="29"/>
      <c r="P17" s="30">
        <v>1990</v>
      </c>
      <c r="Q17" t="s" s="31">
        <v>51</v>
      </c>
      <c r="R17" s="32">
        <f>SUMIF(C3:C50,"1990",N3:N50)</f>
        <v>630</v>
      </c>
      <c r="S17" s="33"/>
      <c r="T17" s="34">
        <f>SUMIF(C3:C50,"1990",L3:L50)</f>
        <v>630</v>
      </c>
    </row>
    <row r="18" ht="28.3" customHeight="1">
      <c r="A18" t="s" s="23">
        <f>IF(M18&lt;1,"NO","SI")</f>
        <v>52</v>
      </c>
      <c r="B18" s="24"/>
      <c r="C18" s="24"/>
      <c r="D18" s="24"/>
      <c r="E18" s="25"/>
      <c r="F18" s="25"/>
      <c r="G18" s="25"/>
      <c r="H18" s="24"/>
      <c r="I18" s="24"/>
      <c r="J18" s="24"/>
      <c r="K18" s="26"/>
      <c r="L18" s="27">
        <f>IF(M18&gt;8,(LARGE(E18:K18,1)+LARGE(E18:K18,2)+LARGE(E18:K18,3)+LARGE(E18:K18,4)+LARGE(E18:K18,5)+LARGE(E18:K18,6)+LARGE(E18:K18,7)+LARGE(E18:K18,8)),(SUM(E18:K18)))</f>
        <v>0</v>
      </c>
      <c r="M18" s="28">
        <f>COUNTA(E18:K18)</f>
        <v>0</v>
      </c>
      <c r="N18" s="28">
        <f>IF(M18&gt;0,L18,0)</f>
        <v>0</v>
      </c>
      <c r="O18" s="29"/>
      <c r="P18" s="30">
        <v>1214</v>
      </c>
      <c r="Q18" t="s" s="31">
        <v>53</v>
      </c>
      <c r="R18" s="32">
        <f>SUMIF(C3:C50,"1214",N3:N50)</f>
        <v>0</v>
      </c>
      <c r="S18" s="33"/>
      <c r="T18" s="34">
        <f>SUMIF(C3:C50,"1214",L3:L50)</f>
        <v>0</v>
      </c>
    </row>
    <row r="19" ht="28.3" customHeight="1">
      <c r="A19" t="s" s="23">
        <f>IF(M19&lt;1,"NO","SI")</f>
        <v>52</v>
      </c>
      <c r="B19" s="24"/>
      <c r="C19" s="24"/>
      <c r="D19" s="24"/>
      <c r="E19" s="25"/>
      <c r="F19" s="25"/>
      <c r="G19" s="25"/>
      <c r="H19" s="24"/>
      <c r="I19" s="24"/>
      <c r="J19" s="24"/>
      <c r="K19" s="26"/>
      <c r="L19" s="27">
        <f>IF(M19&gt;8,(LARGE(E19:K19,1)+LARGE(E19:K19,2)+LARGE(E19:K19,3)+LARGE(E19:K19,4)+LARGE(E19:K19,5)+LARGE(E19:K19,6)+LARGE(E19:K19,7)+LARGE(E19:K19,8)),(SUM(E19:K19)))</f>
        <v>0</v>
      </c>
      <c r="M19" s="28">
        <f>COUNTA(E19:K19)</f>
        <v>0</v>
      </c>
      <c r="N19" s="28">
        <f>IF(M19&gt;0,L19,0)</f>
        <v>0</v>
      </c>
      <c r="O19" s="29"/>
      <c r="P19" s="30">
        <v>1883</v>
      </c>
      <c r="Q19" t="s" s="31">
        <v>54</v>
      </c>
      <c r="R19" s="32">
        <f>SUMIF(C3:C50,"1883",N3:N50)</f>
        <v>0</v>
      </c>
      <c r="S19" s="33"/>
      <c r="T19" s="34">
        <f>SUMIF(C3:C50,"1883",L3:L50)</f>
        <v>0</v>
      </c>
    </row>
    <row r="20" ht="28.3" customHeight="1">
      <c r="A20" t="s" s="23">
        <f>IF(M20&lt;1,"NO","SI")</f>
        <v>52</v>
      </c>
      <c r="B20" s="24"/>
      <c r="C20" s="24"/>
      <c r="D20" s="24"/>
      <c r="E20" s="25"/>
      <c r="F20" s="25"/>
      <c r="G20" s="25"/>
      <c r="H20" s="24"/>
      <c r="I20" s="24"/>
      <c r="J20" s="24"/>
      <c r="K20" s="26"/>
      <c r="L20" s="27">
        <f>IF(M20&gt;8,(LARGE(E20:K20,1)+LARGE(E20:K20,2)+LARGE(E20:K20,3)+LARGE(E20:K20,4)+LARGE(E20:K20,5)+LARGE(E20:K20,6)+LARGE(E20:K20,7)+LARGE(E20:K20,8)),(SUM(E20:K20)))</f>
        <v>0</v>
      </c>
      <c r="M20" s="28">
        <f>COUNTA(E20:K20)</f>
        <v>0</v>
      </c>
      <c r="N20" s="28">
        <f>IF(M20&gt;0,L20,0)</f>
        <v>0</v>
      </c>
      <c r="O20" s="29"/>
      <c r="P20" s="30">
        <v>1406</v>
      </c>
      <c r="Q20" t="s" s="31">
        <v>55</v>
      </c>
      <c r="R20" s="32">
        <f>SUMIF(C3:C50,"1406",N3:N50)</f>
        <v>0</v>
      </c>
      <c r="S20" s="33"/>
      <c r="T20" s="34">
        <f>SUMIF(C3:C50,"1406",L3:L50)</f>
        <v>0</v>
      </c>
    </row>
    <row r="21" ht="28.3" customHeight="1">
      <c r="A21" t="s" s="23">
        <f>IF(M21&lt;1,"NO","SI")</f>
        <v>52</v>
      </c>
      <c r="B21" s="24"/>
      <c r="C21" s="24"/>
      <c r="D21" s="24"/>
      <c r="E21" s="25"/>
      <c r="F21" s="25"/>
      <c r="G21" s="25"/>
      <c r="H21" s="24"/>
      <c r="I21" s="24"/>
      <c r="J21" s="24"/>
      <c r="K21" s="26"/>
      <c r="L21" s="27">
        <f>IF(M21&gt;8,(LARGE(E21:K21,1)+LARGE(E21:K21,2)+LARGE(E21:K21,3)+LARGE(E21:K21,4)+LARGE(E21:K21,5)+LARGE(E21:K21,6)+LARGE(E21:K21,7)+LARGE(E21:K21,8)),(SUM(E21:K21)))</f>
        <v>0</v>
      </c>
      <c r="M21" s="28">
        <f>COUNTA(E21:K21)</f>
        <v>0</v>
      </c>
      <c r="N21" s="28">
        <f>IF(M21&gt;0,L21,0)</f>
        <v>0</v>
      </c>
      <c r="O21" s="29"/>
      <c r="P21" s="30">
        <v>69</v>
      </c>
      <c r="Q21" t="s" s="31">
        <v>56</v>
      </c>
      <c r="R21" s="32">
        <f>SUMIF(C3:C50,"69",N3:N50)</f>
        <v>0</v>
      </c>
      <c r="S21" s="33"/>
      <c r="T21" s="34">
        <f>SUMIF(C3:C50,"69",L3:L50)</f>
        <v>0</v>
      </c>
    </row>
    <row r="22" ht="28.3" customHeight="1">
      <c r="A22" t="s" s="23">
        <f>IF(M22&lt;1,"NO","SI")</f>
        <v>52</v>
      </c>
      <c r="B22" s="24"/>
      <c r="C22" s="24"/>
      <c r="D22" s="24"/>
      <c r="E22" s="25"/>
      <c r="F22" s="25"/>
      <c r="G22" s="25"/>
      <c r="H22" s="24"/>
      <c r="I22" s="24"/>
      <c r="J22" s="24"/>
      <c r="K22" s="26"/>
      <c r="L22" s="27">
        <f>IF(M22&gt;8,(LARGE(E22:K22,1)+LARGE(E22:K22,2)+LARGE(E22:K22,3)+LARGE(E22:K22,4)+LARGE(E22:K22,5)+LARGE(E22:K22,6)+LARGE(E22:K22,7)+LARGE(E22:K22,8)),(SUM(E22:K22)))</f>
        <v>0</v>
      </c>
      <c r="M22" s="28">
        <f>COUNTA(E22:K22)</f>
        <v>0</v>
      </c>
      <c r="N22" s="28">
        <f>IF(M22&gt;0,L22,0)</f>
        <v>0</v>
      </c>
      <c r="O22" s="29"/>
      <c r="P22" s="30">
        <v>1533</v>
      </c>
      <c r="Q22" t="s" s="31">
        <v>57</v>
      </c>
      <c r="R22" s="32">
        <f>SUMIF(C3:C50,"1533",N3:N50)</f>
        <v>0</v>
      </c>
      <c r="S22" s="33"/>
      <c r="T22" s="34">
        <f>SUMIF(C3:C50,"1533",L3:L50)</f>
        <v>0</v>
      </c>
    </row>
    <row r="23" ht="28.3" customHeight="1">
      <c r="A23" t="s" s="23">
        <f>IF(M23&lt;1,"NO","SI")</f>
        <v>52</v>
      </c>
      <c r="B23" s="24"/>
      <c r="C23" s="24"/>
      <c r="D23" s="24"/>
      <c r="E23" s="25"/>
      <c r="F23" s="25"/>
      <c r="G23" s="25"/>
      <c r="H23" s="24"/>
      <c r="I23" s="24"/>
      <c r="J23" s="24"/>
      <c r="K23" s="26"/>
      <c r="L23" s="27">
        <f>IF(M23&gt;8,(LARGE(E23:K23,1)+LARGE(E23:K23,2)+LARGE(E23:K23,3)+LARGE(E23:K23,4)+LARGE(E23:K23,5)+LARGE(E23:K23,6)+LARGE(E23:K23,7)+LARGE(E23:K23,8)),(SUM(E23:K23)))</f>
        <v>0</v>
      </c>
      <c r="M23" s="28">
        <f>COUNTA(E23:K23)</f>
        <v>0</v>
      </c>
      <c r="N23" s="28">
        <f>IF(M23&gt;0,L23,0)</f>
        <v>0</v>
      </c>
      <c r="O23" s="29"/>
      <c r="P23" s="30">
        <v>77</v>
      </c>
      <c r="Q23" t="s" s="31">
        <v>58</v>
      </c>
      <c r="R23" s="32">
        <f>SUMIF(C3:C50,"77",N3:N50)</f>
        <v>0</v>
      </c>
      <c r="S23" s="33"/>
      <c r="T23" s="34">
        <f>SUMIF(C3:C50,"77",L3:L50)</f>
        <v>0</v>
      </c>
    </row>
    <row r="24" ht="28.3" customHeight="1">
      <c r="A24" t="s" s="23">
        <f>IF(M24&lt;1,"NO","SI")</f>
        <v>52</v>
      </c>
      <c r="B24" s="24"/>
      <c r="C24" s="24"/>
      <c r="D24" s="24"/>
      <c r="E24" s="25"/>
      <c r="F24" s="25"/>
      <c r="G24" s="25"/>
      <c r="H24" s="24"/>
      <c r="I24" s="24"/>
      <c r="J24" s="24"/>
      <c r="K24" s="26"/>
      <c r="L24" s="27">
        <f>IF(M24&gt;8,(LARGE(E24:K24,1)+LARGE(E24:K24,2)+LARGE(E24:K24,3)+LARGE(E24:K24,4)+LARGE(E24:K24,5)+LARGE(E24:K24,6)+LARGE(E24:K24,7)+LARGE(E24:K24,8)),(SUM(E24:K24)))</f>
        <v>0</v>
      </c>
      <c r="M24" s="28">
        <f>COUNTA(E24:K24)</f>
        <v>0</v>
      </c>
      <c r="N24" s="28">
        <f>IF(M24&gt;0,L24,0)</f>
        <v>0</v>
      </c>
      <c r="O24" s="29"/>
      <c r="P24" s="30">
        <v>1554</v>
      </c>
      <c r="Q24" t="s" s="31">
        <v>59</v>
      </c>
      <c r="R24" s="32">
        <f>SUMIF(C3:C50,"1554",N3:N50)</f>
        <v>0</v>
      </c>
      <c r="S24" s="33"/>
      <c r="T24" s="34">
        <f>SUMIF(C3:C50,"1554",L3:L50)</f>
        <v>0</v>
      </c>
    </row>
    <row r="25" ht="28.3" customHeight="1">
      <c r="A25" t="s" s="23">
        <f>IF(M25&lt;1,"NO","SI")</f>
        <v>52</v>
      </c>
      <c r="B25" s="24"/>
      <c r="C25" s="24"/>
      <c r="D25" s="24"/>
      <c r="E25" s="25"/>
      <c r="F25" s="25"/>
      <c r="G25" s="25"/>
      <c r="H25" s="24"/>
      <c r="I25" s="24"/>
      <c r="J25" s="24"/>
      <c r="K25" s="26"/>
      <c r="L25" s="27">
        <f>IF(M25&gt;8,(LARGE(E25:K25,1)+LARGE(E25:K25,2)+LARGE(E25:K25,3)+LARGE(E25:K25,4)+LARGE(E25:K25,5)+LARGE(E25:K25,6)+LARGE(E25:K25,7)+LARGE(E25:K25,8)),(SUM(E25:K25)))</f>
        <v>0</v>
      </c>
      <c r="M25" s="28">
        <f>COUNTA(E25:K25)</f>
        <v>0</v>
      </c>
      <c r="N25" s="28">
        <f>IF(M25&gt;0,L25,0)</f>
        <v>0</v>
      </c>
      <c r="O25" s="29"/>
      <c r="P25" s="39">
        <v>2062</v>
      </c>
      <c r="Q25" t="s" s="31">
        <v>19</v>
      </c>
      <c r="R25" s="32">
        <f>SUMIF(C3:C51,"2062",N3:N51)</f>
        <v>80</v>
      </c>
      <c r="S25" s="33"/>
      <c r="T25" s="34">
        <f>SUMIF(C3:C51,"2062",L3:L51)</f>
        <v>80</v>
      </c>
    </row>
    <row r="26" ht="28.3" customHeight="1">
      <c r="A26" t="s" s="23">
        <f>IF(M26&lt;1,"NO","SI")</f>
        <v>52</v>
      </c>
      <c r="B26" s="24"/>
      <c r="C26" s="24"/>
      <c r="D26" s="24"/>
      <c r="E26" s="25"/>
      <c r="F26" s="25"/>
      <c r="G26" s="25"/>
      <c r="H26" s="24"/>
      <c r="I26" s="24"/>
      <c r="J26" s="24"/>
      <c r="K26" s="26"/>
      <c r="L26" s="27">
        <f>IF(M26&gt;8,(LARGE(E26:K26,1)+LARGE(E26:K26,2)+LARGE(E26:K26,3)+LARGE(E26:K26,4)+LARGE(E26:K26,5)+LARGE(E26:K26,6)+LARGE(E26:K26,7)+LARGE(E26:K26,8)),(SUM(E26:K26)))</f>
        <v>0</v>
      </c>
      <c r="M26" s="28">
        <f>COUNTA(E26:K26)</f>
        <v>0</v>
      </c>
      <c r="N26" s="28">
        <f>IF(M26&gt;0,L26,0)</f>
        <v>0</v>
      </c>
      <c r="O26" s="29"/>
      <c r="P26" s="39">
        <v>2077</v>
      </c>
      <c r="Q26" t="s" s="31">
        <v>22</v>
      </c>
      <c r="R26" s="32">
        <f>SUMIF(C3:C50,"2077",N3:N50)</f>
        <v>0</v>
      </c>
      <c r="S26" s="33"/>
      <c r="T26" s="34">
        <f>SUMIF(C3:C50,"2077",N3:N50)</f>
        <v>0</v>
      </c>
    </row>
    <row r="27" ht="28.3" customHeight="1">
      <c r="A27" t="s" s="23">
        <f>IF(M27&lt;1,"NO","SI")</f>
        <v>52</v>
      </c>
      <c r="B27" s="24"/>
      <c r="C27" s="24"/>
      <c r="D27" s="24"/>
      <c r="E27" s="25"/>
      <c r="F27" s="25"/>
      <c r="G27" s="25"/>
      <c r="H27" s="24"/>
      <c r="I27" s="24"/>
      <c r="J27" s="24"/>
      <c r="K27" s="26"/>
      <c r="L27" s="27">
        <f>IF(M27&gt;8,(LARGE(E27:K27,1)+LARGE(E27:K27,2)+LARGE(E27:K27,3)+LARGE(E27:K27,4)+LARGE(E27:K27,5)+LARGE(E27:K27,6)+LARGE(E27:K27,7)+LARGE(E27:K27,8)),(SUM(E27:K27)))</f>
        <v>0</v>
      </c>
      <c r="M27" s="28">
        <f>COUNTA(E27:K27)</f>
        <v>0</v>
      </c>
      <c r="N27" s="28">
        <f>IF(M27&gt;0,L27,0)</f>
        <v>0</v>
      </c>
      <c r="O27" s="29"/>
      <c r="P27" s="39">
        <v>2030</v>
      </c>
      <c r="Q27" t="s" s="31">
        <v>60</v>
      </c>
      <c r="R27" s="32">
        <f>SUMIF(C4:C51,"2030",N4:N51)</f>
        <v>0</v>
      </c>
      <c r="S27" s="33"/>
      <c r="T27" s="34">
        <f>SUMIF(C4:C51,"2030",L4:L51)</f>
        <v>0</v>
      </c>
    </row>
    <row r="28" ht="28.3" customHeight="1">
      <c r="A28" t="s" s="23">
        <f>IF(M28&lt;1,"NO","SI")</f>
        <v>52</v>
      </c>
      <c r="B28" s="24"/>
      <c r="C28" s="24"/>
      <c r="D28" s="24"/>
      <c r="E28" s="25"/>
      <c r="F28" s="25"/>
      <c r="G28" s="25"/>
      <c r="H28" s="24"/>
      <c r="I28" s="24"/>
      <c r="J28" s="24"/>
      <c r="K28" s="26"/>
      <c r="L28" s="27">
        <f>IF(M28&gt;8,(LARGE(E28:K28,1)+LARGE(E28:K28,2)+LARGE(E28:K28,3)+LARGE(E28:K28,4)+LARGE(E28:K28,5)+LARGE(E28:K28,6)+LARGE(E28:K28,7)+LARGE(E28:K28,8)),(SUM(E28:K28)))</f>
        <v>0</v>
      </c>
      <c r="M28" s="28">
        <f>COUNTA(E28:K28)</f>
        <v>0</v>
      </c>
      <c r="N28" s="28">
        <f>IF(M28&gt;0,L28,0)</f>
        <v>0</v>
      </c>
      <c r="O28" s="29"/>
      <c r="P28" s="39">
        <v>87</v>
      </c>
      <c r="Q28" t="s" s="31">
        <v>61</v>
      </c>
      <c r="R28" s="32">
        <f>SUMIF(C3:C50,"87",N3:N50)</f>
        <v>0</v>
      </c>
      <c r="S28" s="33"/>
      <c r="T28" s="34">
        <f>SUMIF(C3:C50,"87",L3:L50)</f>
        <v>0</v>
      </c>
    </row>
    <row r="29" ht="28.3" customHeight="1">
      <c r="A29" t="s" s="23">
        <f>IF(M29&lt;1,"NO","SI")</f>
        <v>52</v>
      </c>
      <c r="B29" s="24"/>
      <c r="C29" s="24"/>
      <c r="D29" s="24"/>
      <c r="E29" s="25"/>
      <c r="F29" s="25"/>
      <c r="G29" s="25"/>
      <c r="H29" s="24"/>
      <c r="I29" s="24"/>
      <c r="J29" s="24"/>
      <c r="K29" s="26"/>
      <c r="L29" s="27">
        <f>IF(M29&gt;8,(LARGE(E29:K29,1)+LARGE(E29:K29,2)+LARGE(E29:K29,3)+LARGE(E29:K29,4)+LARGE(E29:K29,5)+LARGE(E29:K29,6)+LARGE(E29:K29,7)+LARGE(E29:K29,8)),(SUM(E29:K29)))</f>
        <v>0</v>
      </c>
      <c r="M29" s="28">
        <f>COUNTA(E29:K29)</f>
        <v>0</v>
      </c>
      <c r="N29" s="28">
        <f>IF(M29&gt;0,L29,0)</f>
        <v>0</v>
      </c>
      <c r="O29" s="29"/>
      <c r="P29" s="39">
        <v>2113</v>
      </c>
      <c r="Q29" t="s" s="31">
        <v>62</v>
      </c>
      <c r="R29" s="32">
        <f>SUMIF(C4:C51,"2113",N4:N51)</f>
        <v>0</v>
      </c>
      <c r="S29" s="33"/>
      <c r="T29" s="34">
        <f>SUMIF(C4:C51,"2113",L4:L51)</f>
        <v>0</v>
      </c>
    </row>
    <row r="30" ht="28.3" customHeight="1">
      <c r="A30" t="s" s="23">
        <f>IF(M30&lt;1,"NO","SI")</f>
        <v>52</v>
      </c>
      <c r="B30" s="24"/>
      <c r="C30" s="24"/>
      <c r="D30" s="24"/>
      <c r="E30" s="25"/>
      <c r="F30" s="25"/>
      <c r="G30" s="25"/>
      <c r="H30" s="24"/>
      <c r="I30" s="24"/>
      <c r="J30" s="24"/>
      <c r="K30" s="26"/>
      <c r="L30" s="27">
        <f>IF(M30&gt;8,(LARGE(E30:K30,1)+LARGE(E30:K30,2)+LARGE(E30:K30,3)+LARGE(E30:K30,4)+LARGE(E30:K30,5)+LARGE(E30:K30,6)+LARGE(E30:K30,7)+LARGE(E30:K30,8)),(SUM(E30:K30)))</f>
        <v>0</v>
      </c>
      <c r="M30" s="28">
        <f>COUNTA(E30:K30)</f>
        <v>0</v>
      </c>
      <c r="N30" s="28">
        <f>IF(M30&gt;0,L30,0)</f>
        <v>0</v>
      </c>
      <c r="O30" s="29"/>
      <c r="P30" s="39"/>
      <c r="Q30" s="40"/>
      <c r="R30" s="41"/>
      <c r="S30" s="33"/>
      <c r="T30" s="42"/>
    </row>
    <row r="31" ht="28.3" customHeight="1">
      <c r="A31" t="s" s="23">
        <f>IF(M31&lt;1,"NO","SI")</f>
        <v>52</v>
      </c>
      <c r="B31" s="24"/>
      <c r="C31" s="24"/>
      <c r="D31" s="24"/>
      <c r="E31" s="25"/>
      <c r="F31" s="25"/>
      <c r="G31" s="25"/>
      <c r="H31" s="24"/>
      <c r="I31" s="24"/>
      <c r="J31" s="24"/>
      <c r="K31" s="26"/>
      <c r="L31" s="27">
        <f>IF(M31&gt;8,(LARGE(E31:K31,1)+LARGE(E31:K31,2)+LARGE(E31:K31,3)+LARGE(E31:K31,4)+LARGE(E31:K31,5)+LARGE(E31:K31,6)+LARGE(E31:K31,7)+LARGE(E31:K31,8)),(SUM(E31:K31)))</f>
        <v>0</v>
      </c>
      <c r="M31" s="28">
        <f>COUNTA(E31:K31)</f>
        <v>0</v>
      </c>
      <c r="N31" s="28">
        <f>IF(M31&gt;0,L31,0)</f>
        <v>0</v>
      </c>
      <c r="O31" s="29"/>
      <c r="P31" s="39"/>
      <c r="Q31" s="40"/>
      <c r="R31" s="41"/>
      <c r="S31" s="33"/>
      <c r="T31" s="42"/>
    </row>
    <row r="32" ht="28.3" customHeight="1">
      <c r="A32" t="s" s="23">
        <f>IF(M32&lt;1,"NO","SI")</f>
        <v>52</v>
      </c>
      <c r="B32" s="24"/>
      <c r="C32" s="24"/>
      <c r="D32" s="24"/>
      <c r="E32" s="25"/>
      <c r="F32" s="25"/>
      <c r="G32" s="25"/>
      <c r="H32" s="24"/>
      <c r="I32" s="24"/>
      <c r="J32" s="24"/>
      <c r="K32" s="26"/>
      <c r="L32" s="27">
        <f>IF(M32&gt;8,(LARGE(E32:K32,1)+LARGE(E32:K32,2)+LARGE(E32:K32,3)+LARGE(E32:K32,4)+LARGE(E32:K32,5)+LARGE(E32:K32,6)+LARGE(E32:K32,7)+LARGE(E32:K32,8)),(SUM(E32:K32)))</f>
        <v>0</v>
      </c>
      <c r="M32" s="28">
        <f>COUNTA(E32:K32)</f>
        <v>0</v>
      </c>
      <c r="N32" s="28">
        <f>IF(M32&gt;0,L32,0)</f>
        <v>0</v>
      </c>
      <c r="O32" s="29"/>
      <c r="P32" s="39"/>
      <c r="Q32" s="40"/>
      <c r="R32" s="41"/>
      <c r="S32" s="33"/>
      <c r="T32" s="42"/>
    </row>
    <row r="33" ht="28.3" customHeight="1">
      <c r="A33" t="s" s="23">
        <f>IF(M33&lt;1,"NO","SI")</f>
        <v>52</v>
      </c>
      <c r="B33" s="24"/>
      <c r="C33" s="24"/>
      <c r="D33" s="24"/>
      <c r="E33" s="25"/>
      <c r="F33" s="25"/>
      <c r="G33" s="25"/>
      <c r="H33" s="24"/>
      <c r="I33" s="24"/>
      <c r="J33" s="24"/>
      <c r="K33" s="26"/>
      <c r="L33" s="27">
        <f>IF(M33&gt;8,(LARGE(E33:K33,1)+LARGE(E33:K33,2)+LARGE(E33:K33,3)+LARGE(E33:K33,4)+LARGE(E33:K33,5)+LARGE(E33:K33,6)+LARGE(E33:K33,7)+LARGE(E33:K33,8)),(SUM(E33:K33)))</f>
        <v>0</v>
      </c>
      <c r="M33" s="28">
        <f>COUNTA(E33:K33)</f>
        <v>0</v>
      </c>
      <c r="N33" s="28">
        <f>IF(M33&gt;0,L33,0)</f>
        <v>0</v>
      </c>
      <c r="O33" s="29"/>
      <c r="P33" s="39"/>
      <c r="Q33" s="40"/>
      <c r="R33" s="41"/>
      <c r="S33" s="33"/>
      <c r="T33" s="42"/>
    </row>
    <row r="34" ht="28.3" customHeight="1">
      <c r="A34" t="s" s="23">
        <f>IF(M34&lt;1,"NO","SI")</f>
        <v>52</v>
      </c>
      <c r="B34" s="24"/>
      <c r="C34" s="24"/>
      <c r="D34" s="24"/>
      <c r="E34" s="25"/>
      <c r="F34" s="25"/>
      <c r="G34" s="25"/>
      <c r="H34" s="24"/>
      <c r="I34" s="24"/>
      <c r="J34" s="24"/>
      <c r="K34" s="26"/>
      <c r="L34" s="27">
        <f>IF(M34&gt;8,(LARGE(E34:K34,1)+LARGE(E34:K34,2)+LARGE(E34:K34,3)+LARGE(E34:K34,4)+LARGE(E34:K34,5)+LARGE(E34:K34,6)+LARGE(E34:K34,7)+LARGE(E34:K34,8)),(SUM(E34:K34)))</f>
        <v>0</v>
      </c>
      <c r="M34" s="28">
        <f>COUNTA(E34:K34)</f>
        <v>0</v>
      </c>
      <c r="N34" s="28">
        <f>IF(M34&gt;0,L34,0)</f>
        <v>0</v>
      </c>
      <c r="O34" s="29"/>
      <c r="P34" s="39"/>
      <c r="Q34" s="40"/>
      <c r="R34" s="41"/>
      <c r="S34" s="33"/>
      <c r="T34" s="42"/>
    </row>
    <row r="35" ht="28.3" customHeight="1">
      <c r="A35" t="s" s="23">
        <f>IF(M35&lt;1,"NO","SI")</f>
        <v>52</v>
      </c>
      <c r="B35" s="24"/>
      <c r="C35" s="24"/>
      <c r="D35" s="24"/>
      <c r="E35" s="25"/>
      <c r="F35" s="25"/>
      <c r="G35" s="25"/>
      <c r="H35" s="24"/>
      <c r="I35" s="24"/>
      <c r="J35" s="24"/>
      <c r="K35" s="26"/>
      <c r="L35" s="27">
        <f>IF(M35&gt;8,(LARGE(E35:K35,1)+LARGE(E35:K35,2)+LARGE(E35:K35,3)+LARGE(E35:K35,4)+LARGE(E35:K35,5)+LARGE(E35:K35,6)+LARGE(E35:K35,7)+LARGE(E35:K35,8)),(SUM(E35:K35)))</f>
        <v>0</v>
      </c>
      <c r="M35" s="28">
        <f>COUNTA(E35:K35)</f>
        <v>0</v>
      </c>
      <c r="N35" s="28">
        <f>IF(M35&gt;0,L35,0)</f>
        <v>0</v>
      </c>
      <c r="O35" s="29"/>
      <c r="P35" s="39"/>
      <c r="Q35" s="40"/>
      <c r="R35" s="41"/>
      <c r="S35" s="33"/>
      <c r="T35" s="42"/>
    </row>
    <row r="36" ht="28.3" customHeight="1">
      <c r="A36" t="s" s="23">
        <f>IF(M36&lt;1,"NO","SI")</f>
        <v>52</v>
      </c>
      <c r="B36" s="24"/>
      <c r="C36" s="24"/>
      <c r="D36" s="24"/>
      <c r="E36" s="25"/>
      <c r="F36" s="25"/>
      <c r="G36" s="25"/>
      <c r="H36" s="24"/>
      <c r="I36" s="24"/>
      <c r="J36" s="24"/>
      <c r="K36" s="26"/>
      <c r="L36" s="27">
        <f>IF(M36&gt;8,(LARGE(E36:K36,1)+LARGE(E36:K36,2)+LARGE(E36:K36,3)+LARGE(E36:K36,4)+LARGE(E36:K36,5)+LARGE(E36:K36,6)+LARGE(E36:K36,7)+LARGE(E36:K36,8)),(SUM(E36:K36)))</f>
        <v>0</v>
      </c>
      <c r="M36" s="28">
        <f>COUNTA(E36:K36)</f>
        <v>0</v>
      </c>
      <c r="N36" s="28">
        <f>IF(M36&gt;0,L36,0)</f>
        <v>0</v>
      </c>
      <c r="O36" s="29"/>
      <c r="P36" s="39"/>
      <c r="Q36" s="40"/>
      <c r="R36" s="41"/>
      <c r="S36" s="33"/>
      <c r="T36" s="42"/>
    </row>
    <row r="37" ht="28.3" customHeight="1">
      <c r="A37" t="s" s="23">
        <f>IF(M37&lt;1,"NO","SI")</f>
        <v>52</v>
      </c>
      <c r="B37" s="24"/>
      <c r="C37" s="24"/>
      <c r="D37" s="24"/>
      <c r="E37" s="25"/>
      <c r="F37" s="25"/>
      <c r="G37" s="25"/>
      <c r="H37" s="24"/>
      <c r="I37" s="24"/>
      <c r="J37" s="24"/>
      <c r="K37" s="26"/>
      <c r="L37" s="27">
        <f>IF(M37&gt;8,(LARGE(E37:K37,1)+LARGE(E37:K37,2)+LARGE(E37:K37,3)+LARGE(E37:K37,4)+LARGE(E37:K37,5)+LARGE(E37:K37,6)+LARGE(E37:K37,7)+LARGE(E37:K37,8)),(SUM(E37:K37)))</f>
        <v>0</v>
      </c>
      <c r="M37" s="28">
        <f>COUNTA(E37:K37)</f>
        <v>0</v>
      </c>
      <c r="N37" s="28">
        <f>IF(M37&gt;0,L37,0)</f>
        <v>0</v>
      </c>
      <c r="O37" s="29"/>
      <c r="P37" s="39"/>
      <c r="Q37" s="40"/>
      <c r="R37" s="41"/>
      <c r="S37" s="33"/>
      <c r="T37" s="42"/>
    </row>
    <row r="38" ht="28.3" customHeight="1">
      <c r="A38" t="s" s="23">
        <f>IF(M38&lt;1,"NO","SI")</f>
        <v>52</v>
      </c>
      <c r="B38" s="24"/>
      <c r="C38" s="24"/>
      <c r="D38" s="24"/>
      <c r="E38" s="25"/>
      <c r="F38" s="25"/>
      <c r="G38" s="25"/>
      <c r="H38" s="24"/>
      <c r="I38" s="24"/>
      <c r="J38" s="24"/>
      <c r="K38" s="26"/>
      <c r="L38" s="27">
        <f>IF(M38&gt;8,(LARGE(E38:K38,1)+LARGE(E38:K38,2)+LARGE(E38:K38,3)+LARGE(E38:K38,4)+LARGE(E38:K38,5)+LARGE(E38:K38,6)+LARGE(E38:K38,7)+LARGE(E38:K38,8)),(SUM(E38:K38)))</f>
        <v>0</v>
      </c>
      <c r="M38" s="28">
        <f>COUNTA(E38:K38)</f>
        <v>0</v>
      </c>
      <c r="N38" s="28">
        <f>IF(M38&gt;0,L38,0)</f>
        <v>0</v>
      </c>
      <c r="O38" s="29"/>
      <c r="P38" s="39"/>
      <c r="Q38" s="40"/>
      <c r="R38" s="41"/>
      <c r="S38" s="33"/>
      <c r="T38" s="42"/>
    </row>
    <row r="39" ht="28.3" customHeight="1">
      <c r="A39" t="s" s="23">
        <f>IF(M39&lt;1,"NO","SI")</f>
        <v>52</v>
      </c>
      <c r="B39" s="24"/>
      <c r="C39" s="24"/>
      <c r="D39" s="24"/>
      <c r="E39" s="25"/>
      <c r="F39" s="25"/>
      <c r="G39" s="25"/>
      <c r="H39" s="24"/>
      <c r="I39" s="24"/>
      <c r="J39" s="24"/>
      <c r="K39" s="26"/>
      <c r="L39" s="27">
        <f>IF(M39&gt;8,(LARGE(E39:K39,1)+LARGE(E39:K39,2)+LARGE(E39:K39,3)+LARGE(E39:K39,4)+LARGE(E39:K39,5)+LARGE(E39:K39,6)+LARGE(E39:K39,7)+LARGE(E39:K39,8)),(SUM(E39:K39)))</f>
        <v>0</v>
      </c>
      <c r="M39" s="28">
        <f>COUNTA(E39:K39)</f>
        <v>0</v>
      </c>
      <c r="N39" s="28">
        <f>IF(M39&gt;0,L39,0)</f>
        <v>0</v>
      </c>
      <c r="O39" s="29"/>
      <c r="P39" s="39"/>
      <c r="Q39" s="40"/>
      <c r="R39" s="41"/>
      <c r="S39" s="33"/>
      <c r="T39" s="42"/>
    </row>
    <row r="40" ht="28.3" customHeight="1">
      <c r="A40" t="s" s="23">
        <f>IF(M40&lt;1,"NO","SI")</f>
        <v>52</v>
      </c>
      <c r="B40" s="24"/>
      <c r="C40" s="24"/>
      <c r="D40" s="24"/>
      <c r="E40" s="25"/>
      <c r="F40" s="25"/>
      <c r="G40" s="25"/>
      <c r="H40" s="24"/>
      <c r="I40" s="24"/>
      <c r="J40" s="24"/>
      <c r="K40" s="26"/>
      <c r="L40" s="27">
        <f>IF(M40&gt;8,(LARGE(E40:K40,1)+LARGE(E40:K40,2)+LARGE(E40:K40,3)+LARGE(E40:K40,4)+LARGE(E40:K40,5)+LARGE(E40:K40,6)+LARGE(E40:K40,7)+LARGE(E40:K40,8)),(SUM(E40:K40)))</f>
        <v>0</v>
      </c>
      <c r="M40" s="28">
        <f>COUNTA(E40:K40)</f>
        <v>0</v>
      </c>
      <c r="N40" s="28">
        <f>IF(M40&gt;0,L40,0)</f>
        <v>0</v>
      </c>
      <c r="O40" s="29"/>
      <c r="P40" s="39"/>
      <c r="Q40" s="40"/>
      <c r="R40" s="41"/>
      <c r="S40" s="33"/>
      <c r="T40" s="42"/>
    </row>
    <row r="41" ht="28.3" customHeight="1">
      <c r="A41" t="s" s="23">
        <f>IF(M41&lt;1,"NO","SI")</f>
        <v>52</v>
      </c>
      <c r="B41" s="24"/>
      <c r="C41" s="24"/>
      <c r="D41" s="24"/>
      <c r="E41" s="25"/>
      <c r="F41" s="25"/>
      <c r="G41" s="25"/>
      <c r="H41" s="24"/>
      <c r="I41" s="24"/>
      <c r="J41" s="24"/>
      <c r="K41" s="26"/>
      <c r="L41" s="27">
        <f>IF(M41&gt;8,(LARGE(E41:K41,1)+LARGE(E41:K41,2)+LARGE(E41:K41,3)+LARGE(E41:K41,4)+LARGE(E41:K41,5)+LARGE(E41:K41,6)+LARGE(E41:K41,7)+LARGE(E41:K41,8)),(SUM(E41:K41)))</f>
        <v>0</v>
      </c>
      <c r="M41" s="28">
        <f>COUNTA(E41:K41)</f>
        <v>0</v>
      </c>
      <c r="N41" s="28">
        <f>IF(M41&gt;0,L41,0)</f>
        <v>0</v>
      </c>
      <c r="O41" s="43"/>
      <c r="P41" s="44"/>
      <c r="Q41" s="45"/>
      <c r="R41" s="46">
        <f>SUM(R3:R40)</f>
        <v>1310</v>
      </c>
      <c r="S41" s="29"/>
      <c r="T41" s="47">
        <f>SUM(T3:T40)</f>
        <v>1310</v>
      </c>
    </row>
    <row r="42" ht="28.3" customHeight="1">
      <c r="A42" t="s" s="23">
        <f>IF(M42&lt;1,"NO","SI")</f>
        <v>52</v>
      </c>
      <c r="B42" s="24"/>
      <c r="C42" s="24"/>
      <c r="D42" s="24"/>
      <c r="E42" s="25"/>
      <c r="F42" s="25"/>
      <c r="G42" s="25"/>
      <c r="H42" s="24"/>
      <c r="I42" s="24"/>
      <c r="J42" s="24"/>
      <c r="K42" s="26"/>
      <c r="L42" s="27">
        <f>IF(M42&gt;8,(LARGE(E42:K42,1)+LARGE(E42:K42,2)+LARGE(E42:K42,3)+LARGE(E42:K42,4)+LARGE(E42:K42,5)+LARGE(E42:K42,6)+LARGE(E42:K42,7)+LARGE(E42:K42,8)),(SUM(E42:K42)))</f>
        <v>0</v>
      </c>
      <c r="M42" s="28">
        <f>COUNTA(E42:K42)</f>
        <v>0</v>
      </c>
      <c r="N42" s="28">
        <f>IF(M42&gt;0,L42,0)</f>
        <v>0</v>
      </c>
      <c r="O42" s="43"/>
      <c r="P42" s="10"/>
      <c r="Q42" s="10"/>
      <c r="R42" s="44"/>
      <c r="S42" s="10"/>
      <c r="T42" s="44"/>
    </row>
    <row r="43" ht="28.3" customHeight="1">
      <c r="A43" t="s" s="23">
        <f>IF(M43&lt;1,"NO","SI")</f>
        <v>52</v>
      </c>
      <c r="B43" s="24"/>
      <c r="C43" s="24"/>
      <c r="D43" s="24"/>
      <c r="E43" s="25"/>
      <c r="F43" s="25"/>
      <c r="G43" s="25"/>
      <c r="H43" s="24"/>
      <c r="I43" s="24"/>
      <c r="J43" s="24"/>
      <c r="K43" s="26"/>
      <c r="L43" s="27">
        <f>IF(M43&gt;8,(LARGE(E43:K43,1)+LARGE(E43:K43,2)+LARGE(E43:K43,3)+LARGE(E43:K43,4)+LARGE(E43:K43,5)+LARGE(E43:K43,6)+LARGE(E43:K43,7)+LARGE(E43:K43,8)),(SUM(E43:K43)))</f>
        <v>0</v>
      </c>
      <c r="M43" s="28">
        <f>COUNTA(E43:K43)</f>
        <v>0</v>
      </c>
      <c r="N43" s="28">
        <f>IF(M43&gt;0,L43,0)</f>
        <v>0</v>
      </c>
      <c r="O43" s="43"/>
      <c r="P43" s="10"/>
      <c r="Q43" s="10"/>
      <c r="R43" s="10"/>
      <c r="S43" s="10"/>
      <c r="T43" s="10"/>
    </row>
    <row r="44" ht="28.3" customHeight="1">
      <c r="A44" t="s" s="23">
        <f>IF(M44&lt;1,"NO","SI")</f>
        <v>52</v>
      </c>
      <c r="B44" s="24"/>
      <c r="C44" s="24"/>
      <c r="D44" s="24"/>
      <c r="E44" s="25"/>
      <c r="F44" s="25"/>
      <c r="G44" s="25"/>
      <c r="H44" s="24"/>
      <c r="I44" s="24"/>
      <c r="J44" s="24"/>
      <c r="K44" s="26"/>
      <c r="L44" s="27">
        <f>IF(M44&gt;8,(LARGE(E44:K44,1)+LARGE(E44:K44,2)+LARGE(E44:K44,3)+LARGE(E44:K44,4)+LARGE(E44:K44,5)+LARGE(E44:K44,6)+LARGE(E44:K44,7)+LARGE(E44:K44,8)),(SUM(E44:K44)))</f>
        <v>0</v>
      </c>
      <c r="M44" s="28">
        <f>COUNTA(E44:K44)</f>
        <v>0</v>
      </c>
      <c r="N44" s="28">
        <f>IF(M44&gt;0,L44,0)</f>
        <v>0</v>
      </c>
      <c r="O44" s="43"/>
      <c r="P44" s="10"/>
      <c r="Q44" s="10"/>
      <c r="R44" s="10"/>
      <c r="S44" s="10"/>
      <c r="T44" s="10"/>
    </row>
    <row r="45" ht="28.3" customHeight="1">
      <c r="A45" t="s" s="23">
        <f>IF(M45&lt;1,"NO","SI")</f>
        <v>52</v>
      </c>
      <c r="B45" s="24"/>
      <c r="C45" s="24"/>
      <c r="D45" s="24"/>
      <c r="E45" s="25"/>
      <c r="F45" s="25"/>
      <c r="G45" s="25"/>
      <c r="H45" s="24"/>
      <c r="I45" s="24"/>
      <c r="J45" s="24"/>
      <c r="K45" s="26"/>
      <c r="L45" s="27">
        <f>IF(M45&gt;8,(LARGE(E45:K45,1)+LARGE(E45:K45,2)+LARGE(E45:K45,3)+LARGE(E45:K45,4)+LARGE(E45:K45,5)+LARGE(E45:K45,6)+LARGE(E45:K45,7)+LARGE(E45:K45,8)),(SUM(E45:K45)))</f>
        <v>0</v>
      </c>
      <c r="M45" s="28">
        <f>COUNTA(E45:K45)</f>
        <v>0</v>
      </c>
      <c r="N45" s="28">
        <f>IF(M45&gt;0,L45,0)</f>
        <v>0</v>
      </c>
      <c r="O45" s="43"/>
      <c r="P45" s="10"/>
      <c r="Q45" s="10"/>
      <c r="R45" s="10"/>
      <c r="S45" s="10"/>
      <c r="T45" s="10"/>
    </row>
    <row r="46" ht="28.3" customHeight="1">
      <c r="A46" t="s" s="23">
        <f>IF(M46&lt;1,"NO","SI")</f>
        <v>52</v>
      </c>
      <c r="B46" s="24"/>
      <c r="C46" s="24"/>
      <c r="D46" s="24"/>
      <c r="E46" s="25"/>
      <c r="F46" s="25"/>
      <c r="G46" s="25"/>
      <c r="H46" s="24"/>
      <c r="I46" s="24"/>
      <c r="J46" s="24"/>
      <c r="K46" s="26"/>
      <c r="L46" s="27">
        <f>IF(M46&gt;8,(LARGE(E46:K46,1)+LARGE(E46:K46,2)+LARGE(E46:K46,3)+LARGE(E46:K46,4)+LARGE(E46:K46,5)+LARGE(E46:K46,6)+LARGE(E46:K46,7)+LARGE(E46:K46,8)),(SUM(E46:K46)))</f>
        <v>0</v>
      </c>
      <c r="M46" s="28">
        <f>COUNTA(E46:K46)</f>
        <v>0</v>
      </c>
      <c r="N46" s="28">
        <f>IF(M46&gt;0,L46,0)</f>
        <v>0</v>
      </c>
      <c r="O46" s="43"/>
      <c r="P46" s="10"/>
      <c r="Q46" s="10"/>
      <c r="R46" s="10"/>
      <c r="S46" s="10"/>
      <c r="T46" s="10"/>
    </row>
    <row r="47" ht="28.3" customHeight="1">
      <c r="A47" t="s" s="23">
        <f>IF(M47&lt;1,"NO","SI")</f>
        <v>52</v>
      </c>
      <c r="B47" s="24"/>
      <c r="C47" s="24"/>
      <c r="D47" s="24"/>
      <c r="E47" s="25"/>
      <c r="F47" s="25"/>
      <c r="G47" s="25"/>
      <c r="H47" s="24"/>
      <c r="I47" s="24"/>
      <c r="J47" s="24"/>
      <c r="K47" s="26"/>
      <c r="L47" s="27">
        <f>IF(M47&gt;8,(LARGE(E47:K47,1)+LARGE(E47:K47,2)+LARGE(E47:K47,3)+LARGE(E47:K47,4)+LARGE(E47:K47,5)+LARGE(E47:K47,6)+LARGE(E47:K47,7)+LARGE(E47:K47,8)),(SUM(E47:K47)))</f>
        <v>0</v>
      </c>
      <c r="M47" s="28">
        <f>COUNTA(E47:K47)</f>
        <v>0</v>
      </c>
      <c r="N47" s="28">
        <f>IF(M47&gt;0,L47,0)</f>
        <v>0</v>
      </c>
      <c r="O47" s="43"/>
      <c r="P47" s="10"/>
      <c r="Q47" s="10"/>
      <c r="R47" s="10"/>
      <c r="S47" s="10"/>
      <c r="T47" s="10"/>
    </row>
    <row r="48" ht="28.3" customHeight="1">
      <c r="A48" t="s" s="23">
        <f>IF(M48&lt;1,"NO","SI")</f>
        <v>52</v>
      </c>
      <c r="B48" s="24"/>
      <c r="C48" s="24"/>
      <c r="D48" s="24"/>
      <c r="E48" s="25"/>
      <c r="F48" s="25"/>
      <c r="G48" s="25"/>
      <c r="H48" s="24"/>
      <c r="I48" s="24"/>
      <c r="J48" s="24"/>
      <c r="K48" s="26"/>
      <c r="L48" s="27">
        <f>IF(M48&gt;8,(LARGE(E48:K48,1)+LARGE(E48:K48,2)+LARGE(E48:K48,3)+LARGE(E48:K48,4)+LARGE(E48:K48,5)+LARGE(E48:K48,6)+LARGE(E48:K48,7)+LARGE(E48:K48,8)),(SUM(E48:K48)))</f>
        <v>0</v>
      </c>
      <c r="M48" s="28">
        <f>COUNTA(E48:K48)</f>
        <v>0</v>
      </c>
      <c r="N48" s="28">
        <f>IF(M48&gt;0,L48,0)</f>
        <v>0</v>
      </c>
      <c r="O48" s="43"/>
      <c r="P48" s="10"/>
      <c r="Q48" s="10"/>
      <c r="R48" s="10"/>
      <c r="S48" s="10"/>
      <c r="T48" s="10"/>
    </row>
    <row r="49" ht="28.3" customHeight="1">
      <c r="A49" t="s" s="23">
        <f>IF(M49&lt;1,"NO","SI")</f>
        <v>52</v>
      </c>
      <c r="B49" s="24"/>
      <c r="C49" s="24"/>
      <c r="D49" s="24"/>
      <c r="E49" s="25"/>
      <c r="F49" s="25"/>
      <c r="G49" s="25"/>
      <c r="H49" s="24"/>
      <c r="I49" s="24"/>
      <c r="J49" s="24"/>
      <c r="K49" s="26"/>
      <c r="L49" s="27">
        <f>IF(M49&gt;8,(LARGE(E49:K49,1)+LARGE(E49:K49,2)+LARGE(E49:K49,3)+LARGE(E49:K49,4)+LARGE(E49:K49,5)+LARGE(E49:K49,6)+LARGE(E49:K49,7)+LARGE(E49:K49,8)),(SUM(E49:K49)))</f>
        <v>0</v>
      </c>
      <c r="M49" s="28">
        <f>COUNTA(E49:K49)</f>
        <v>0</v>
      </c>
      <c r="N49" s="28">
        <f>IF(M49&gt;0,L49,0)</f>
        <v>0</v>
      </c>
      <c r="O49" s="43"/>
      <c r="P49" s="10"/>
      <c r="Q49" s="10"/>
      <c r="R49" s="10"/>
      <c r="S49" s="10"/>
      <c r="T49" s="10"/>
    </row>
    <row r="50" ht="28.3" customHeight="1">
      <c r="A50" t="s" s="23">
        <f>IF(M50&lt;1,"NO","SI")</f>
        <v>52</v>
      </c>
      <c r="B50" s="24"/>
      <c r="C50" s="24"/>
      <c r="D50" s="24"/>
      <c r="E50" s="25"/>
      <c r="F50" s="25"/>
      <c r="G50" s="25"/>
      <c r="H50" s="24"/>
      <c r="I50" s="24"/>
      <c r="J50" s="24"/>
      <c r="K50" s="26"/>
      <c r="L50" s="27">
        <f>IF(M50&gt;8,(LARGE(E50:K50,1)+LARGE(E50:K50,2)+LARGE(E50:K50,3)+LARGE(E50:K50,4)+LARGE(E50:K50,5)+LARGE(E50:K50,6)+LARGE(E50:K50,7)+LARGE(E50:K50,8)),(SUM(E50:K50)))</f>
        <v>0</v>
      </c>
      <c r="M50" s="28">
        <f>COUNTA(E50:K50)</f>
        <v>0</v>
      </c>
      <c r="N50" s="28">
        <f>IF(M50&gt;0,L50,0)</f>
        <v>0</v>
      </c>
      <c r="O50" s="43"/>
      <c r="P50" s="10"/>
      <c r="Q50" s="10"/>
      <c r="R50" s="10"/>
      <c r="S50" s="10"/>
      <c r="T50" s="10"/>
    </row>
    <row r="51" ht="28.3" customHeight="1">
      <c r="A51" s="48">
        <f>COUNTIF(A2:A49,"SI")</f>
        <v>7</v>
      </c>
      <c r="B51" s="48">
        <f>COUNTA(B2:B49)</f>
        <v>8</v>
      </c>
      <c r="C51" s="48"/>
      <c r="D51" s="48"/>
      <c r="E51" s="65"/>
      <c r="F51" s="65"/>
      <c r="G51" s="65"/>
      <c r="H51" s="48"/>
      <c r="I51" s="48"/>
      <c r="J51" s="48"/>
      <c r="K51" s="66"/>
      <c r="L51" s="52">
        <f>SUM(L3:L50)</f>
        <v>1310</v>
      </c>
      <c r="M51" s="53"/>
      <c r="N51" s="28">
        <f>SUM(N3:N50)</f>
        <v>1310</v>
      </c>
      <c r="O51" s="43"/>
      <c r="P51" s="10"/>
      <c r="Q51" s="10"/>
      <c r="R51" s="10"/>
      <c r="S51" s="10"/>
      <c r="T51" s="10"/>
    </row>
    <row r="52" ht="28.3" customHeight="1">
      <c r="A52" s="48"/>
      <c r="B52" s="49"/>
      <c r="C52" s="49"/>
      <c r="D52" s="49"/>
      <c r="E52" s="50"/>
      <c r="F52" s="50"/>
      <c r="G52" s="50"/>
      <c r="H52" s="49"/>
      <c r="I52" s="49"/>
      <c r="J52" s="49"/>
      <c r="K52" s="51"/>
      <c r="L52" s="52"/>
      <c r="M52" s="29"/>
      <c r="N52" s="28"/>
      <c r="O52" s="43"/>
      <c r="P52" s="10"/>
      <c r="Q52" s="10"/>
      <c r="R52" s="10"/>
      <c r="S52" s="10"/>
      <c r="T52" s="10"/>
    </row>
    <row r="53" ht="28.3" customHeight="1">
      <c r="A53" s="48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44"/>
      <c r="M53" s="54"/>
      <c r="N53" s="28"/>
      <c r="O53" s="43"/>
      <c r="P53" s="10"/>
      <c r="Q53" s="10"/>
      <c r="R53" s="10"/>
      <c r="S53" s="10"/>
      <c r="T53" s="10"/>
    </row>
    <row r="54" ht="28.3" customHeight="1">
      <c r="A54" s="48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54"/>
      <c r="N54" s="28"/>
      <c r="O54" s="43"/>
      <c r="P54" s="10"/>
      <c r="Q54" s="10"/>
      <c r="R54" s="10"/>
      <c r="S54" s="10"/>
      <c r="T54" s="10"/>
    </row>
    <row r="55" ht="28.3" customHeight="1">
      <c r="A55" s="48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54"/>
      <c r="N55" s="28"/>
      <c r="O55" s="43"/>
      <c r="P55" s="10"/>
      <c r="Q55" s="10"/>
      <c r="R55" s="10"/>
      <c r="S55" s="10"/>
      <c r="T55" s="10"/>
    </row>
    <row r="56" ht="28.3" customHeight="1">
      <c r="A56" s="48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54"/>
      <c r="N56" s="28"/>
      <c r="O56" s="43"/>
      <c r="P56" s="10"/>
      <c r="Q56" s="10"/>
      <c r="R56" s="10"/>
      <c r="S56" s="10"/>
      <c r="T56" s="10"/>
    </row>
    <row r="57" ht="28.3" customHeight="1">
      <c r="A57" s="48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54"/>
      <c r="N57" s="28"/>
      <c r="O57" s="43"/>
      <c r="P57" s="10"/>
      <c r="Q57" s="10"/>
      <c r="R57" s="10"/>
      <c r="S57" s="10"/>
      <c r="T57" s="10"/>
    </row>
    <row r="58" ht="28.3" customHeight="1">
      <c r="A58" s="48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54"/>
      <c r="N58" s="28"/>
      <c r="O58" s="43"/>
      <c r="P58" s="10"/>
      <c r="Q58" s="10"/>
      <c r="R58" s="10"/>
      <c r="S58" s="10"/>
      <c r="T58" s="10"/>
    </row>
    <row r="59" ht="28.3" customHeight="1">
      <c r="A59" s="49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54"/>
      <c r="N59" s="28"/>
      <c r="O59" s="43"/>
      <c r="P59" s="10"/>
      <c r="Q59" s="10"/>
      <c r="R59" s="10"/>
      <c r="S59" s="10"/>
      <c r="T59" s="10"/>
    </row>
  </sheetData>
  <mergeCells count="1">
    <mergeCell ref="A1:G1"/>
  </mergeCells>
  <pageMargins left="1" right="1" top="1" bottom="1" header="0.25" footer="0.25"/>
  <pageSetup firstPageNumber="1" fitToHeight="1" fitToWidth="1" scale="100" useFirstPageNumber="0" orientation="portrait" pageOrder="downThenOver"/>
  <headerFooter>
    <oddHeader>&amp;L&amp;"Times New Roman,Regular"&amp;12&amp;K000000CU M</oddHeader>
    <oddFooter>&amp;L&amp;"Helvetica,Regular"&amp;12&amp;K000000&amp;P</oddFooter>
  </headerFooter>
</worksheet>
</file>

<file path=xl/worksheets/sheet30.xml><?xml version="1.0" encoding="utf-8"?>
<worksheet xmlns:r="http://schemas.openxmlformats.org/officeDocument/2006/relationships" xmlns="http://schemas.openxmlformats.org/spreadsheetml/2006/main">
  <dimension ref="A1:Q64"/>
  <sheetViews>
    <sheetView workbookViewId="0" showGridLines="0" defaultGridColor="1"/>
  </sheetViews>
  <sheetFormatPr defaultColWidth="8.83333" defaultRowHeight="15" customHeight="1" outlineLevelRow="0" outlineLevelCol="0"/>
  <cols>
    <col min="1" max="1" width="8.67188" style="176" customWidth="1"/>
    <col min="2" max="2" width="39.8516" style="176" customWidth="1"/>
    <col min="3" max="3" width="10.6719" style="176" customWidth="1"/>
    <col min="4" max="4" width="10.6719" style="176" customWidth="1"/>
    <col min="5" max="5" width="10.6719" style="176" customWidth="1"/>
    <col min="6" max="6" width="10.6719" style="176" customWidth="1"/>
    <col min="7" max="7" width="10.6719" style="176" customWidth="1"/>
    <col min="8" max="8" width="10.6719" style="176" customWidth="1"/>
    <col min="9" max="9" width="10.6719" style="176" customWidth="1"/>
    <col min="10" max="10" width="10.6719" style="176" customWidth="1"/>
    <col min="11" max="11" width="10.6719" style="176" customWidth="1"/>
    <col min="12" max="12" width="10.6719" style="176" customWidth="1"/>
    <col min="13" max="13" width="10.6719" style="176" customWidth="1"/>
    <col min="14" max="14" width="10.6719" style="176" customWidth="1"/>
    <col min="15" max="15" width="14" style="176" customWidth="1"/>
    <col min="16" max="16" width="40.1719" style="176" customWidth="1"/>
    <col min="17" max="17" width="10.1719" style="176" customWidth="1"/>
    <col min="18" max="256" width="8.85156" style="176" customWidth="1"/>
  </cols>
  <sheetData>
    <row r="1" ht="15.6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ht="16.1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177"/>
      <c r="Q2" s="10"/>
    </row>
    <row r="3" ht="19.6" customHeight="1">
      <c r="A3" s="178"/>
      <c r="B3" t="s" s="179">
        <v>3</v>
      </c>
      <c r="C3" t="s" s="179">
        <v>338</v>
      </c>
      <c r="D3" t="s" s="179">
        <v>339</v>
      </c>
      <c r="E3" t="s" s="180">
        <v>340</v>
      </c>
      <c r="F3" t="s" s="181">
        <v>341</v>
      </c>
      <c r="G3" t="s" s="181">
        <v>342</v>
      </c>
      <c r="H3" t="s" s="181">
        <v>343</v>
      </c>
      <c r="I3" t="s" s="181">
        <v>344</v>
      </c>
      <c r="J3" t="s" s="181">
        <v>345</v>
      </c>
      <c r="K3" t="s" s="181">
        <v>346</v>
      </c>
      <c r="L3" t="s" s="181">
        <v>347</v>
      </c>
      <c r="M3" t="s" s="181">
        <v>348</v>
      </c>
      <c r="N3" t="s" s="181">
        <v>349</v>
      </c>
      <c r="O3" t="s" s="181">
        <v>352</v>
      </c>
      <c r="P3" s="182"/>
      <c r="Q3" s="183"/>
    </row>
    <row r="4" ht="19.6" customHeight="1">
      <c r="A4" s="184">
        <v>1828</v>
      </c>
      <c r="B4" t="s" s="185">
        <v>20</v>
      </c>
      <c r="C4" s="186">
        <f>('MC M'!T3)</f>
        <v>0</v>
      </c>
      <c r="D4" s="186">
        <f>('MC F'!T3)</f>
        <v>0</v>
      </c>
      <c r="E4" s="187">
        <f>('CU M'!T3)</f>
        <v>182</v>
      </c>
      <c r="F4" s="188">
        <f>('CU F'!T3)</f>
        <v>218</v>
      </c>
      <c r="G4" s="188">
        <f>('ES M'!T3)</f>
        <v>218</v>
      </c>
      <c r="H4" s="188">
        <f>('ES F'!T3)</f>
        <v>0</v>
      </c>
      <c r="I4" s="188">
        <f>('RA M'!T3)</f>
        <v>0</v>
      </c>
      <c r="J4" s="188">
        <f>('RA F'!T3)</f>
        <v>0</v>
      </c>
      <c r="K4" s="188">
        <f>('YA M'!T3)</f>
        <v>0</v>
      </c>
      <c r="L4" s="188">
        <f>('YA F'!T3)</f>
        <v>0</v>
      </c>
      <c r="M4" s="188">
        <f>('YB M'!T3)</f>
        <v>0</v>
      </c>
      <c r="N4" s="188">
        <f>('YB F'!T3)</f>
        <v>0</v>
      </c>
      <c r="O4" s="189">
        <f>SUM(C4:N4)</f>
        <v>618</v>
      </c>
      <c r="P4" t="s" s="190">
        <v>20</v>
      </c>
      <c r="Q4" s="164"/>
    </row>
    <row r="5" ht="19.6" customHeight="1">
      <c r="A5" s="184">
        <v>1985</v>
      </c>
      <c r="B5" t="s" s="185">
        <v>23</v>
      </c>
      <c r="C5" s="186">
        <f>('MC M'!T4)</f>
        <v>0</v>
      </c>
      <c r="D5" s="186">
        <f>('MC F'!T4)</f>
        <v>0</v>
      </c>
      <c r="E5" s="187">
        <f>('CU M'!T4)</f>
        <v>0</v>
      </c>
      <c r="F5" s="188">
        <f>('CU F'!T4)</f>
        <v>0</v>
      </c>
      <c r="G5" s="188">
        <f>('ES M'!T4)</f>
        <v>0</v>
      </c>
      <c r="H5" s="188">
        <f>('ES F'!T4)</f>
        <v>0</v>
      </c>
      <c r="I5" s="188">
        <f>('RA M'!T4)</f>
        <v>0</v>
      </c>
      <c r="J5" s="188">
        <f>('RA F'!T4)</f>
        <v>0</v>
      </c>
      <c r="K5" s="188">
        <f>('YA M'!T4)</f>
        <v>0</v>
      </c>
      <c r="L5" s="188">
        <f>('YA F'!T4)</f>
        <v>0</v>
      </c>
      <c r="M5" s="188">
        <f>('YB M'!T4)</f>
        <v>0</v>
      </c>
      <c r="N5" s="188">
        <f>('YB F'!T4)</f>
        <v>0</v>
      </c>
      <c r="O5" s="189">
        <f>SUM(C5:N5)</f>
        <v>0</v>
      </c>
      <c r="P5" t="s" s="190">
        <v>23</v>
      </c>
      <c r="Q5" s="164"/>
    </row>
    <row r="6" ht="19.6" customHeight="1">
      <c r="A6" s="184">
        <v>1912</v>
      </c>
      <c r="B6" t="s" s="185">
        <v>26</v>
      </c>
      <c r="C6" s="186">
        <f>('MC M'!T5)</f>
        <v>0</v>
      </c>
      <c r="D6" s="186">
        <f>('MC F'!T5)</f>
        <v>60</v>
      </c>
      <c r="E6" s="187">
        <f>('CU M'!T5)</f>
        <v>0</v>
      </c>
      <c r="F6" s="188">
        <f>('CU F'!T5)</f>
        <v>0</v>
      </c>
      <c r="G6" s="188">
        <f>('ES M'!T5)</f>
        <v>0</v>
      </c>
      <c r="H6" s="188">
        <f>('ES F'!T5)</f>
        <v>0</v>
      </c>
      <c r="I6" s="188">
        <f>('RA M'!T5)</f>
        <v>0</v>
      </c>
      <c r="J6" s="188">
        <f>('RA F'!T5)</f>
        <v>0</v>
      </c>
      <c r="K6" s="188">
        <f>('YA M'!T5)</f>
        <v>0</v>
      </c>
      <c r="L6" s="188">
        <f>('YA F'!T5)</f>
        <v>0</v>
      </c>
      <c r="M6" s="188">
        <f>('YB M'!T5)</f>
        <v>0</v>
      </c>
      <c r="N6" s="188">
        <f>('YB F'!T5)</f>
        <v>0</v>
      </c>
      <c r="O6" s="189">
        <f>SUM(C6:N6)</f>
        <v>60</v>
      </c>
      <c r="P6" t="s" s="190">
        <v>26</v>
      </c>
      <c r="Q6" s="164"/>
    </row>
    <row r="7" ht="19.6" customHeight="1">
      <c r="A7" s="184">
        <v>89</v>
      </c>
      <c r="B7" t="s" s="185">
        <v>28</v>
      </c>
      <c r="C7" s="186">
        <f>('MC M'!T6)</f>
        <v>0</v>
      </c>
      <c r="D7" s="186">
        <f>('MC F'!T6)</f>
        <v>0</v>
      </c>
      <c r="E7" s="187">
        <f>('CU M'!T6)</f>
        <v>188</v>
      </c>
      <c r="F7" s="188">
        <f>('CU F'!T6)</f>
        <v>574</v>
      </c>
      <c r="G7" s="188">
        <f>('ES M'!T6)</f>
        <v>501</v>
      </c>
      <c r="H7" s="188">
        <f>('ES F'!T6)</f>
        <v>360</v>
      </c>
      <c r="I7" s="188">
        <f>('RA M'!T6)</f>
        <v>431</v>
      </c>
      <c r="J7" s="188">
        <f>('RA F'!T6)</f>
        <v>1056</v>
      </c>
      <c r="K7" s="188">
        <f>('YA M'!T6)</f>
        <v>825</v>
      </c>
      <c r="L7" s="188">
        <f>('YA F'!T6)</f>
        <v>1098</v>
      </c>
      <c r="M7" s="188">
        <f>('YB M'!T6)</f>
        <v>590</v>
      </c>
      <c r="N7" s="188">
        <f>('YB F'!T6)</f>
        <v>0</v>
      </c>
      <c r="O7" s="189">
        <f>SUM(C7:N7)</f>
        <v>5623</v>
      </c>
      <c r="P7" t="s" s="190">
        <v>28</v>
      </c>
      <c r="Q7" s="164"/>
    </row>
    <row r="8" ht="19.6" customHeight="1">
      <c r="A8" s="184">
        <v>1924</v>
      </c>
      <c r="B8" t="s" s="185">
        <v>30</v>
      </c>
      <c r="C8" s="186">
        <f>('MC M'!T7)</f>
        <v>0</v>
      </c>
      <c r="D8" s="186">
        <f>('MC F'!T7)</f>
        <v>0</v>
      </c>
      <c r="E8" s="187">
        <f>('CU M'!T7)</f>
        <v>2</v>
      </c>
      <c r="F8" s="188">
        <f>('CU F'!T7)</f>
        <v>120</v>
      </c>
      <c r="G8" s="188">
        <f>('ES M'!T7)</f>
        <v>8</v>
      </c>
      <c r="H8" s="188">
        <f>('ES F'!T7)</f>
        <v>0</v>
      </c>
      <c r="I8" s="188">
        <f>('RA M'!T7)</f>
        <v>10</v>
      </c>
      <c r="J8" s="188">
        <f>('RA F'!T7)</f>
        <v>0</v>
      </c>
      <c r="K8" s="188">
        <f>('YA M'!T7)</f>
        <v>0</v>
      </c>
      <c r="L8" s="188">
        <f>('YA F'!T7)</f>
        <v>127</v>
      </c>
      <c r="M8" s="188">
        <f>('YB M'!T7)</f>
        <v>0</v>
      </c>
      <c r="N8" s="188">
        <f>('YB F'!T7)</f>
        <v>0</v>
      </c>
      <c r="O8" s="189">
        <f>SUM(C8:N8)</f>
        <v>267</v>
      </c>
      <c r="P8" t="s" s="190">
        <v>30</v>
      </c>
      <c r="Q8" s="164"/>
    </row>
    <row r="9" ht="19.6" customHeight="1">
      <c r="A9" s="184">
        <v>1098</v>
      </c>
      <c r="B9" t="s" s="185">
        <v>32</v>
      </c>
      <c r="C9" s="186">
        <f>('MC M'!T8)</f>
        <v>0</v>
      </c>
      <c r="D9" s="186">
        <f>('MC F'!T8)</f>
        <v>0</v>
      </c>
      <c r="E9" s="187">
        <f>('CU M'!T8)</f>
        <v>0</v>
      </c>
      <c r="F9" s="188">
        <f>('CU F'!T8)</f>
        <v>0</v>
      </c>
      <c r="G9" s="188">
        <f>('ES M'!T8)</f>
        <v>0</v>
      </c>
      <c r="H9" s="188">
        <f>('ES F'!T8)</f>
        <v>0</v>
      </c>
      <c r="I9" s="188">
        <f>('RA M'!T8)</f>
        <v>0</v>
      </c>
      <c r="J9" s="188">
        <f>('RA F'!T8)</f>
        <v>0</v>
      </c>
      <c r="K9" s="188">
        <f>('YA M'!T8)</f>
        <v>0</v>
      </c>
      <c r="L9" s="188">
        <f>('YA F'!T8)</f>
        <v>0</v>
      </c>
      <c r="M9" s="188">
        <f>('YB M'!T8)</f>
        <v>0</v>
      </c>
      <c r="N9" s="188">
        <f>('YB F'!T8)</f>
        <v>0</v>
      </c>
      <c r="O9" s="189">
        <f>SUM(C9:N9)</f>
        <v>0</v>
      </c>
      <c r="P9" t="s" s="190">
        <v>32</v>
      </c>
      <c r="Q9" s="164"/>
    </row>
    <row r="10" ht="19.6" customHeight="1">
      <c r="A10" s="184">
        <v>1819</v>
      </c>
      <c r="B10" t="s" s="185">
        <v>34</v>
      </c>
      <c r="C10" s="186">
        <f>('MC M'!T9)</f>
        <v>0</v>
      </c>
      <c r="D10" s="186">
        <f>('MC F'!T9)</f>
        <v>290</v>
      </c>
      <c r="E10" s="187">
        <f>('CU M'!T9)</f>
        <v>0</v>
      </c>
      <c r="F10" s="188">
        <f>('CU F'!T9)</f>
        <v>0</v>
      </c>
      <c r="G10" s="188">
        <f>('ES M'!T9)</f>
        <v>0</v>
      </c>
      <c r="H10" s="188">
        <f>('ES F'!T9)</f>
        <v>0</v>
      </c>
      <c r="I10" s="188">
        <f>('RA M'!T9)</f>
        <v>375</v>
      </c>
      <c r="J10" s="188">
        <f>('RA F'!T9)</f>
        <v>350</v>
      </c>
      <c r="K10" s="188">
        <f>('YA M'!T9)</f>
        <v>651</v>
      </c>
      <c r="L10" s="188">
        <f>('YA F'!T9)</f>
        <v>241</v>
      </c>
      <c r="M10" s="188">
        <f>('YB M'!T9)</f>
        <v>1173</v>
      </c>
      <c r="N10" s="188">
        <f>('YB F'!T9)</f>
        <v>170</v>
      </c>
      <c r="O10" s="189">
        <f>SUM(C10:N10)</f>
        <v>3250</v>
      </c>
      <c r="P10" t="s" s="190">
        <v>34</v>
      </c>
      <c r="Q10" s="164"/>
    </row>
    <row r="11" ht="19.6" customHeight="1">
      <c r="A11" s="184">
        <v>1540</v>
      </c>
      <c r="B11" t="s" s="185">
        <v>37</v>
      </c>
      <c r="C11" s="186">
        <f>('MC M'!T10)</f>
        <v>0</v>
      </c>
      <c r="D11" s="186">
        <f>('MC F'!T10)</f>
        <v>0</v>
      </c>
      <c r="E11" s="187">
        <f>('CU M'!T10)</f>
        <v>0</v>
      </c>
      <c r="F11" s="188">
        <f>('CU F'!T10)</f>
        <v>0</v>
      </c>
      <c r="G11" s="188">
        <f>('ES M'!T10)</f>
        <v>0</v>
      </c>
      <c r="H11" s="188">
        <f>('ES F'!T10)</f>
        <v>0</v>
      </c>
      <c r="I11" s="188">
        <f>('RA M'!T10)</f>
        <v>0</v>
      </c>
      <c r="J11" s="188">
        <f>('RA F'!T10)</f>
        <v>0</v>
      </c>
      <c r="K11" s="188">
        <f>('YA M'!T10)</f>
        <v>0</v>
      </c>
      <c r="L11" s="188">
        <f>('YA F'!T10)</f>
        <v>0</v>
      </c>
      <c r="M11" s="188">
        <f>('YB M'!T10)</f>
        <v>0</v>
      </c>
      <c r="N11" s="188">
        <f>('YB F'!T10)</f>
        <v>0</v>
      </c>
      <c r="O11" s="189">
        <f>SUM(C11:N11)</f>
        <v>0</v>
      </c>
      <c r="P11" t="s" s="190">
        <v>37</v>
      </c>
      <c r="Q11" s="164"/>
    </row>
    <row r="12" ht="19.6" customHeight="1">
      <c r="A12" s="184">
        <v>1028</v>
      </c>
      <c r="B12" t="s" s="185">
        <v>25</v>
      </c>
      <c r="C12" s="186">
        <f>('MC M'!T11)</f>
        <v>210</v>
      </c>
      <c r="D12" s="186">
        <f>('MC F'!T11)</f>
        <v>250</v>
      </c>
      <c r="E12" s="187">
        <f>('CU M'!T11)</f>
        <v>678</v>
      </c>
      <c r="F12" s="188">
        <f>('CU F'!T11)</f>
        <v>361</v>
      </c>
      <c r="G12" s="188">
        <f>('ES M'!T11)</f>
        <v>332</v>
      </c>
      <c r="H12" s="188">
        <f>('ES F'!T11)</f>
        <v>330</v>
      </c>
      <c r="I12" s="188">
        <f>('RA M'!T11)</f>
        <v>381</v>
      </c>
      <c r="J12" s="188">
        <f>('RA F'!T11)</f>
        <v>317</v>
      </c>
      <c r="K12" s="188">
        <f>('YA M'!T11)</f>
        <v>0</v>
      </c>
      <c r="L12" s="188">
        <f>('YA F'!T11)</f>
        <v>450</v>
      </c>
      <c r="M12" s="188">
        <f>('YB M'!T11)</f>
        <v>0</v>
      </c>
      <c r="N12" s="188">
        <f>('YB F'!T11)</f>
        <v>530</v>
      </c>
      <c r="O12" s="189">
        <f>SUM(C12:N12)</f>
        <v>3839</v>
      </c>
      <c r="P12" t="s" s="190">
        <v>25</v>
      </c>
      <c r="Q12" s="164"/>
    </row>
    <row r="13" ht="19.6" customHeight="1">
      <c r="A13" s="184">
        <v>1854</v>
      </c>
      <c r="B13" t="s" s="185">
        <v>40</v>
      </c>
      <c r="C13" s="186">
        <f>('MC M'!T12)</f>
        <v>0</v>
      </c>
      <c r="D13" s="186">
        <f>('MC F'!T12)</f>
        <v>0</v>
      </c>
      <c r="E13" s="187">
        <f>('CU M'!T12)</f>
        <v>0</v>
      </c>
      <c r="F13" s="188">
        <f>('CU F'!T12)</f>
        <v>0</v>
      </c>
      <c r="G13" s="188">
        <f>('ES M'!T12)</f>
        <v>260</v>
      </c>
      <c r="H13" s="188">
        <f>('ES F'!T12)</f>
        <v>230</v>
      </c>
      <c r="I13" s="188">
        <f>('RA M'!T12)</f>
        <v>62</v>
      </c>
      <c r="J13" s="188">
        <f>('RA F'!T12)</f>
        <v>135</v>
      </c>
      <c r="K13" s="188">
        <f>('YA M'!T12)</f>
        <v>0</v>
      </c>
      <c r="L13" s="188">
        <f>('YA F'!T12)</f>
        <v>0</v>
      </c>
      <c r="M13" s="188">
        <f>('YB M'!T12)</f>
        <v>17</v>
      </c>
      <c r="N13" s="188">
        <f>('YB F'!T12)</f>
        <v>200</v>
      </c>
      <c r="O13" s="189">
        <f>SUM(C13:N13)</f>
        <v>904</v>
      </c>
      <c r="P13" t="s" s="190">
        <v>40</v>
      </c>
      <c r="Q13" s="164"/>
    </row>
    <row r="14" ht="19.6" customHeight="1">
      <c r="A14" s="184">
        <v>1931</v>
      </c>
      <c r="B14" t="s" s="185">
        <v>42</v>
      </c>
      <c r="C14" s="186">
        <f>('MC M'!T13)</f>
        <v>0</v>
      </c>
      <c r="D14" s="186">
        <f>('MC F'!T13)</f>
        <v>0</v>
      </c>
      <c r="E14" s="187">
        <f>('CU M'!T13)</f>
        <v>0</v>
      </c>
      <c r="F14" s="188">
        <f>('CU F'!T13)</f>
        <v>0</v>
      </c>
      <c r="G14" s="188">
        <f>('ES M'!T13)</f>
        <v>0</v>
      </c>
      <c r="H14" s="188">
        <f>('ES F'!T13)</f>
        <v>0</v>
      </c>
      <c r="I14" s="188">
        <f>('RA M'!T13)</f>
        <v>0</v>
      </c>
      <c r="J14" s="188">
        <f>('RA F'!T13)</f>
        <v>0</v>
      </c>
      <c r="K14" s="188">
        <f>('YA M'!T13)</f>
        <v>0</v>
      </c>
      <c r="L14" s="188">
        <f>('YA F'!T13)</f>
        <v>0</v>
      </c>
      <c r="M14" s="188">
        <f>('YB M'!T13)</f>
        <v>0</v>
      </c>
      <c r="N14" s="188">
        <f>('YB F'!T13)</f>
        <v>0</v>
      </c>
      <c r="O14" s="189">
        <f>SUM(C14:N14)</f>
        <v>0</v>
      </c>
      <c r="P14" t="s" s="190">
        <v>42</v>
      </c>
      <c r="Q14" s="164"/>
    </row>
    <row r="15" ht="19.6" customHeight="1">
      <c r="A15" s="184">
        <v>1375</v>
      </c>
      <c r="B15" t="s" s="185">
        <v>44</v>
      </c>
      <c r="C15" s="186">
        <f>('MC M'!T14)</f>
        <v>0</v>
      </c>
      <c r="D15" s="186">
        <f>('MC F'!T14)</f>
        <v>0</v>
      </c>
      <c r="E15" s="187">
        <f>('CU M'!T14)</f>
        <v>0</v>
      </c>
      <c r="F15" s="188">
        <f>('CU F'!T14)</f>
        <v>0</v>
      </c>
      <c r="G15" s="188">
        <f>('ES M'!T14)</f>
        <v>0</v>
      </c>
      <c r="H15" s="188">
        <f>('ES F'!T14)</f>
        <v>0</v>
      </c>
      <c r="I15" s="188">
        <f>('RA M'!T14)</f>
        <v>0</v>
      </c>
      <c r="J15" s="188">
        <f>('RA F'!T14)</f>
        <v>0</v>
      </c>
      <c r="K15" s="188">
        <f>('YA M'!T14)</f>
        <v>0</v>
      </c>
      <c r="L15" s="188">
        <f>('YA F'!T14)</f>
        <v>0</v>
      </c>
      <c r="M15" s="188">
        <f>('YB M'!T14)</f>
        <v>0</v>
      </c>
      <c r="N15" s="188">
        <f>('YB F'!T14)</f>
        <v>0</v>
      </c>
      <c r="O15" s="189">
        <f>SUM(C15:N15)</f>
        <v>0</v>
      </c>
      <c r="P15" t="s" s="190">
        <v>44</v>
      </c>
      <c r="Q15" s="164"/>
    </row>
    <row r="16" ht="19.6" customHeight="1">
      <c r="A16" s="184">
        <v>1820</v>
      </c>
      <c r="B16" t="s" s="185">
        <v>46</v>
      </c>
      <c r="C16" s="186">
        <f>('MC M'!T15)</f>
        <v>0</v>
      </c>
      <c r="D16" s="186">
        <f>('MC F'!T15)</f>
        <v>0</v>
      </c>
      <c r="E16" s="187">
        <f>('CU M'!T15)</f>
        <v>0</v>
      </c>
      <c r="F16" s="188">
        <f>('CU F'!T15)</f>
        <v>0</v>
      </c>
      <c r="G16" s="188">
        <f>('ES M'!T15)</f>
        <v>0</v>
      </c>
      <c r="H16" s="188">
        <f>('ES F'!T15)</f>
        <v>0</v>
      </c>
      <c r="I16" s="188">
        <f>('RA M'!T15)</f>
        <v>0</v>
      </c>
      <c r="J16" s="188">
        <f>('RA F'!T15)</f>
        <v>0</v>
      </c>
      <c r="K16" s="188">
        <f>('YA M'!T15)</f>
        <v>0</v>
      </c>
      <c r="L16" s="188">
        <f>('YA F'!T15)</f>
        <v>0</v>
      </c>
      <c r="M16" s="188">
        <f>('YB M'!T15)</f>
        <v>0</v>
      </c>
      <c r="N16" s="188">
        <f>('YB F'!T15)</f>
        <v>0</v>
      </c>
      <c r="O16" s="189">
        <f>SUM(C16:N16)</f>
        <v>0</v>
      </c>
      <c r="P16" t="s" s="190">
        <v>46</v>
      </c>
      <c r="Q16" s="164"/>
    </row>
    <row r="17" ht="19.6" customHeight="1">
      <c r="A17" s="184">
        <v>1463</v>
      </c>
      <c r="B17" t="s" s="185">
        <v>49</v>
      </c>
      <c r="C17" s="186">
        <f>('MC M'!T16)</f>
        <v>0</v>
      </c>
      <c r="D17" s="186">
        <f>('MC F'!T16)</f>
        <v>0</v>
      </c>
      <c r="E17" s="187">
        <f>('CU M'!T16)</f>
        <v>0</v>
      </c>
      <c r="F17" s="188">
        <f>('CU F'!T16)</f>
        <v>0</v>
      </c>
      <c r="G17" s="188">
        <f>('ES M'!T16)</f>
        <v>0</v>
      </c>
      <c r="H17" s="188">
        <f>('ES F'!T16)</f>
        <v>0</v>
      </c>
      <c r="I17" s="188">
        <f>('RA M'!T16)</f>
        <v>0</v>
      </c>
      <c r="J17" s="188">
        <f>('RA F'!T16)</f>
        <v>0</v>
      </c>
      <c r="K17" s="188">
        <f>('YA M'!T16)</f>
        <v>0</v>
      </c>
      <c r="L17" s="188">
        <f>('YA F'!T16)</f>
        <v>0</v>
      </c>
      <c r="M17" s="188">
        <f>('YB M'!T16)</f>
        <v>0</v>
      </c>
      <c r="N17" s="188">
        <f>('YB F'!T16)</f>
        <v>0</v>
      </c>
      <c r="O17" s="189">
        <f>SUM(C17:N17)</f>
        <v>0</v>
      </c>
      <c r="P17" t="s" s="190">
        <v>49</v>
      </c>
      <c r="Q17" s="164"/>
    </row>
    <row r="18" ht="19.6" customHeight="1">
      <c r="A18" s="184">
        <v>1990</v>
      </c>
      <c r="B18" t="s" s="185">
        <v>51</v>
      </c>
      <c r="C18" s="186">
        <f>('MC M'!T17)</f>
        <v>172</v>
      </c>
      <c r="D18" s="186">
        <f>('MC F'!T17)</f>
        <v>630</v>
      </c>
      <c r="E18" s="187">
        <f>('CU M'!T17)</f>
        <v>425</v>
      </c>
      <c r="F18" s="188">
        <f>('CU F'!T17)</f>
        <v>8</v>
      </c>
      <c r="G18" s="188">
        <f>('ES M'!T17)</f>
        <v>106</v>
      </c>
      <c r="H18" s="188">
        <f>('ES F'!T17)</f>
        <v>362</v>
      </c>
      <c r="I18" s="188">
        <f>('RA M'!T17)</f>
        <v>43</v>
      </c>
      <c r="J18" s="188">
        <f>('RA F'!T17)</f>
        <v>70</v>
      </c>
      <c r="K18" s="188">
        <f>('YA M'!T17)</f>
        <v>128</v>
      </c>
      <c r="L18" s="188">
        <f>('YA F'!T17)</f>
        <v>50</v>
      </c>
      <c r="M18" s="188">
        <f>('YB M'!T17)</f>
        <v>0</v>
      </c>
      <c r="N18" s="188">
        <f>('YB F'!T17)</f>
        <v>0</v>
      </c>
      <c r="O18" s="189">
        <f>SUM(C18:N18)</f>
        <v>1994</v>
      </c>
      <c r="P18" t="s" s="190">
        <v>51</v>
      </c>
      <c r="Q18" s="164"/>
    </row>
    <row r="19" ht="19.6" customHeight="1">
      <c r="A19" s="184">
        <v>1214</v>
      </c>
      <c r="B19" t="s" s="185">
        <v>53</v>
      </c>
      <c r="C19" s="186">
        <f>('MC M'!T18)</f>
        <v>0</v>
      </c>
      <c r="D19" s="186">
        <f>('MC F'!T18)</f>
        <v>0</v>
      </c>
      <c r="E19" s="187">
        <f>('CU M'!T18)</f>
        <v>5</v>
      </c>
      <c r="F19" s="188">
        <f>('CU F'!T18)</f>
        <v>0</v>
      </c>
      <c r="G19" s="188">
        <f>('ES M'!T18)</f>
        <v>41</v>
      </c>
      <c r="H19" s="188">
        <f>('ES F'!T18)</f>
        <v>440</v>
      </c>
      <c r="I19" s="188">
        <f>('RA M'!T18)</f>
        <v>15</v>
      </c>
      <c r="J19" s="188">
        <f>('RA F'!T18)</f>
        <v>0</v>
      </c>
      <c r="K19" s="188">
        <f>('YA M'!T18)</f>
        <v>0</v>
      </c>
      <c r="L19" s="188">
        <f>('YA F'!T18)</f>
        <v>0</v>
      </c>
      <c r="M19" s="188">
        <f>('YB M'!T18)</f>
        <v>0</v>
      </c>
      <c r="N19" s="188">
        <f>('YB F'!T18)</f>
        <v>0</v>
      </c>
      <c r="O19" s="189">
        <f>SUM(C19:N19)</f>
        <v>501</v>
      </c>
      <c r="P19" t="s" s="190">
        <v>53</v>
      </c>
      <c r="Q19" s="164"/>
    </row>
    <row r="20" ht="19.6" customHeight="1">
      <c r="A20" s="184">
        <v>1883</v>
      </c>
      <c r="B20" t="s" s="185">
        <v>54</v>
      </c>
      <c r="C20" s="186">
        <f>('MC M'!T19)</f>
        <v>0</v>
      </c>
      <c r="D20" s="186">
        <f>('MC F'!T19)</f>
        <v>0</v>
      </c>
      <c r="E20" s="187">
        <f>('CU M'!T19)</f>
        <v>0</v>
      </c>
      <c r="F20" s="188">
        <f>('CU F'!T19)</f>
        <v>0</v>
      </c>
      <c r="G20" s="188">
        <f>('ES M'!T19)</f>
        <v>0</v>
      </c>
      <c r="H20" s="188">
        <f>('ES F'!T19)</f>
        <v>0</v>
      </c>
      <c r="I20" s="188">
        <f>('RA M'!T19)</f>
        <v>0</v>
      </c>
      <c r="J20" s="188">
        <f>('RA F'!T19)</f>
        <v>0</v>
      </c>
      <c r="K20" s="188">
        <f>('YA M'!T19)</f>
        <v>0</v>
      </c>
      <c r="L20" s="188">
        <f>('YA F'!T19)</f>
        <v>0</v>
      </c>
      <c r="M20" s="188">
        <f>('YB M'!T19)</f>
        <v>0</v>
      </c>
      <c r="N20" s="188">
        <f>('YB F'!T19)</f>
        <v>0</v>
      </c>
      <c r="O20" s="189">
        <f>SUM(C20:N20)</f>
        <v>0</v>
      </c>
      <c r="P20" t="s" s="190">
        <v>54</v>
      </c>
      <c r="Q20" s="164"/>
    </row>
    <row r="21" ht="19.6" customHeight="1">
      <c r="A21" s="184">
        <v>1406</v>
      </c>
      <c r="B21" t="s" s="185">
        <v>55</v>
      </c>
      <c r="C21" s="186">
        <f>('MC M'!T20)</f>
        <v>0</v>
      </c>
      <c r="D21" s="186">
        <f>('MC F'!T20)</f>
        <v>0</v>
      </c>
      <c r="E21" s="187">
        <f>('CU M'!T20)</f>
        <v>0</v>
      </c>
      <c r="F21" s="188">
        <f>('CU F'!T20)</f>
        <v>0</v>
      </c>
      <c r="G21" s="188">
        <f>('ES M'!T20)</f>
        <v>0</v>
      </c>
      <c r="H21" s="188">
        <f>('ES F'!T20)</f>
        <v>0</v>
      </c>
      <c r="I21" s="188">
        <f>('RA M'!T20)</f>
        <v>0</v>
      </c>
      <c r="J21" s="188">
        <f>('RA F'!T20)</f>
        <v>0</v>
      </c>
      <c r="K21" s="188">
        <f>('YA M'!T20)</f>
        <v>0</v>
      </c>
      <c r="L21" s="188">
        <f>('YA F'!T20)</f>
        <v>60</v>
      </c>
      <c r="M21" s="188">
        <f>('YB M'!T20)</f>
        <v>0</v>
      </c>
      <c r="N21" s="188">
        <f>('YB F'!T20)</f>
        <v>0</v>
      </c>
      <c r="O21" s="189">
        <f>SUM(C21:N21)</f>
        <v>60</v>
      </c>
      <c r="P21" t="s" s="190">
        <v>55</v>
      </c>
      <c r="Q21" s="164"/>
    </row>
    <row r="22" ht="19.6" customHeight="1">
      <c r="A22" s="184">
        <v>69</v>
      </c>
      <c r="B22" t="s" s="185">
        <v>56</v>
      </c>
      <c r="C22" s="186">
        <f>('MC M'!T21)</f>
        <v>12</v>
      </c>
      <c r="D22" s="186">
        <f>('MC F'!T21)</f>
        <v>0</v>
      </c>
      <c r="E22" s="187">
        <f>('CU M'!T21)</f>
        <v>0</v>
      </c>
      <c r="F22" s="188">
        <f>('CU F'!T21)</f>
        <v>0</v>
      </c>
      <c r="G22" s="188">
        <f>('ES M'!T21)</f>
        <v>115</v>
      </c>
      <c r="H22" s="188">
        <f>('ES F'!T21)</f>
        <v>0</v>
      </c>
      <c r="I22" s="188">
        <f>('RA M'!T21)</f>
        <v>0</v>
      </c>
      <c r="J22" s="188">
        <f>('RA F'!T21)</f>
        <v>0</v>
      </c>
      <c r="K22" s="188">
        <f>('YA M'!T21)</f>
        <v>100</v>
      </c>
      <c r="L22" s="188">
        <f>('YA F'!T21)</f>
        <v>31</v>
      </c>
      <c r="M22" s="188">
        <f>('YB M'!T21)</f>
        <v>0</v>
      </c>
      <c r="N22" s="188">
        <f>('YB F'!T21)</f>
        <v>90</v>
      </c>
      <c r="O22" s="189">
        <f>SUM(C22:N22)</f>
        <v>348</v>
      </c>
      <c r="P22" t="s" s="190">
        <v>56</v>
      </c>
      <c r="Q22" s="164"/>
    </row>
    <row r="23" ht="19.6" customHeight="1">
      <c r="A23" s="184">
        <v>1533</v>
      </c>
      <c r="B23" t="s" s="185">
        <v>57</v>
      </c>
      <c r="C23" s="186">
        <f>('MC M'!T22)</f>
        <v>0</v>
      </c>
      <c r="D23" s="186">
        <f>('MC F'!T22)</f>
        <v>0</v>
      </c>
      <c r="E23" s="187">
        <f>('CU M'!T22)</f>
        <v>0</v>
      </c>
      <c r="F23" s="188">
        <f>('CU F'!T22)</f>
        <v>0</v>
      </c>
      <c r="G23" s="188">
        <f>('ES M'!T22)</f>
        <v>0</v>
      </c>
      <c r="H23" s="188">
        <f>('ES F'!T22)</f>
        <v>0</v>
      </c>
      <c r="I23" s="188">
        <f>('RA M'!T22)</f>
        <v>0</v>
      </c>
      <c r="J23" s="188">
        <f>('RA F'!T22)</f>
        <v>169</v>
      </c>
      <c r="K23" s="188">
        <f>('YA M'!T22)</f>
        <v>375</v>
      </c>
      <c r="L23" s="188">
        <f>('YA F'!T22)</f>
        <v>30</v>
      </c>
      <c r="M23" s="188">
        <f>('YB M'!T22)</f>
        <v>200</v>
      </c>
      <c r="N23" s="188">
        <f>('YB F'!T22)</f>
        <v>50</v>
      </c>
      <c r="O23" s="189">
        <f>SUM(C23:N23)</f>
        <v>824</v>
      </c>
      <c r="P23" t="s" s="190">
        <v>57</v>
      </c>
      <c r="Q23" s="164"/>
    </row>
    <row r="24" ht="19.6" customHeight="1">
      <c r="A24" s="184">
        <v>77</v>
      </c>
      <c r="B24" t="s" s="185">
        <v>58</v>
      </c>
      <c r="C24" s="186">
        <f>('MC M'!T23)</f>
        <v>0</v>
      </c>
      <c r="D24" s="186">
        <f>('MC F'!T23)</f>
        <v>0</v>
      </c>
      <c r="E24" s="187">
        <f>('CU M'!T23)</f>
        <v>0</v>
      </c>
      <c r="F24" s="188">
        <f>('CU F'!T23)</f>
        <v>0</v>
      </c>
      <c r="G24" s="188">
        <f>('ES M'!T23)</f>
        <v>0</v>
      </c>
      <c r="H24" s="188">
        <f>('ES F'!T23)</f>
        <v>0</v>
      </c>
      <c r="I24" s="188">
        <f>('RA M'!T23)</f>
        <v>0</v>
      </c>
      <c r="J24" s="188">
        <f>('RA F'!T23)</f>
        <v>0</v>
      </c>
      <c r="K24" s="188">
        <f>('YA M'!T23)</f>
        <v>0</v>
      </c>
      <c r="L24" s="188">
        <f>('YA F'!T23)</f>
        <v>0</v>
      </c>
      <c r="M24" s="188">
        <f>('YB M'!T23)</f>
        <v>0</v>
      </c>
      <c r="N24" s="188">
        <f>('YB F'!T23)</f>
        <v>0</v>
      </c>
      <c r="O24" s="189">
        <f>SUM(C24:N24)</f>
        <v>0</v>
      </c>
      <c r="P24" t="s" s="190">
        <v>58</v>
      </c>
      <c r="Q24" s="164"/>
    </row>
    <row r="25" ht="19.6" customHeight="1">
      <c r="A25" s="184">
        <v>1554</v>
      </c>
      <c r="B25" t="s" s="185">
        <v>59</v>
      </c>
      <c r="C25" s="186">
        <f>('MC M'!T24)</f>
        <v>0</v>
      </c>
      <c r="D25" s="186">
        <f>('MC F'!T24)</f>
        <v>0</v>
      </c>
      <c r="E25" s="187">
        <f>('CU M'!T24)</f>
        <v>0</v>
      </c>
      <c r="F25" s="188">
        <f>('CU F'!T24)</f>
        <v>7</v>
      </c>
      <c r="G25" s="188">
        <f>('ES M'!T24)</f>
        <v>837</v>
      </c>
      <c r="H25" s="188">
        <f>('ES F'!T24)</f>
        <v>15</v>
      </c>
      <c r="I25" s="188">
        <f>('RA M'!T24)</f>
        <v>690</v>
      </c>
      <c r="J25" s="188">
        <f>('RA F'!T24)</f>
        <v>80</v>
      </c>
      <c r="K25" s="188">
        <f>('YA M'!T24)</f>
        <v>0</v>
      </c>
      <c r="L25" s="188">
        <f>('YA F'!T24)</f>
        <v>0</v>
      </c>
      <c r="M25" s="188">
        <f>('YB M'!T24)</f>
        <v>0</v>
      </c>
      <c r="N25" s="188">
        <f>('YB F'!T24)</f>
        <v>0</v>
      </c>
      <c r="O25" s="189">
        <f>SUM(C25:N25)</f>
        <v>1629</v>
      </c>
      <c r="P25" t="s" s="190">
        <v>59</v>
      </c>
      <c r="Q25" s="164"/>
    </row>
    <row r="26" ht="19.6" customHeight="1">
      <c r="A26" s="184">
        <v>2062</v>
      </c>
      <c r="B26" t="s" s="185">
        <v>19</v>
      </c>
      <c r="C26" s="186">
        <f>('MC M'!T25)</f>
        <v>1025</v>
      </c>
      <c r="D26" s="186">
        <f>('MC F'!T25)</f>
        <v>80</v>
      </c>
      <c r="E26" s="187">
        <f>('CU M'!T25)</f>
        <v>791</v>
      </c>
      <c r="F26" s="188">
        <f>('CU F'!T25)</f>
        <v>101</v>
      </c>
      <c r="G26" s="188">
        <f>('ES M'!T25)</f>
        <v>68</v>
      </c>
      <c r="H26" s="188">
        <f>('ES F'!T25)</f>
        <v>122</v>
      </c>
      <c r="I26" s="188">
        <f>('RA M'!T25)</f>
        <v>0</v>
      </c>
      <c r="J26" s="188">
        <f>('RA F'!T25)</f>
        <v>27</v>
      </c>
      <c r="K26" s="188">
        <f>('YA M'!T25)</f>
        <v>0</v>
      </c>
      <c r="L26" s="188">
        <f>('YA F'!T25)</f>
        <v>0</v>
      </c>
      <c r="M26" s="188">
        <f>('YB M'!T25)</f>
        <v>0</v>
      </c>
      <c r="N26" s="188">
        <f>('YB F'!T25)</f>
        <v>0</v>
      </c>
      <c r="O26" s="189">
        <f>SUM(C26:N26)</f>
        <v>2214</v>
      </c>
      <c r="P26" t="s" s="190">
        <v>19</v>
      </c>
      <c r="Q26" s="164"/>
    </row>
    <row r="27" ht="19.6" customHeight="1">
      <c r="A27" s="184">
        <v>2077</v>
      </c>
      <c r="B27" t="s" s="185">
        <v>22</v>
      </c>
      <c r="C27" s="186">
        <f>('MC M'!T26)</f>
        <v>465</v>
      </c>
      <c r="D27" s="186">
        <f>('MC F'!T26)</f>
        <v>0</v>
      </c>
      <c r="E27" s="187">
        <f>('CU M'!T26)</f>
        <v>116</v>
      </c>
      <c r="F27" s="188">
        <f>('CU F'!T26)</f>
        <v>810</v>
      </c>
      <c r="G27" s="188">
        <f>('ES M'!T26)</f>
        <v>107</v>
      </c>
      <c r="H27" s="188">
        <f>('ES F'!T26)</f>
        <v>520</v>
      </c>
      <c r="I27" s="188">
        <f>('RA M'!T26)</f>
        <v>659</v>
      </c>
      <c r="J27" s="188">
        <f>('RA F'!T26)</f>
        <v>285</v>
      </c>
      <c r="K27" s="188">
        <f>('YA M'!T26)</f>
        <v>0</v>
      </c>
      <c r="L27" s="188">
        <f>('YA F'!T26)</f>
        <v>42</v>
      </c>
      <c r="M27" s="188">
        <f>('YB M'!T26)</f>
        <v>372</v>
      </c>
      <c r="N27" s="188">
        <f>('YB F'!T26)</f>
        <v>0</v>
      </c>
      <c r="O27" s="189">
        <f>SUM(C27:N27)</f>
        <v>3376</v>
      </c>
      <c r="P27" t="s" s="190">
        <v>22</v>
      </c>
      <c r="Q27" s="164"/>
    </row>
    <row r="28" ht="19.6" customHeight="1">
      <c r="A28" s="184">
        <v>2030</v>
      </c>
      <c r="B28" t="s" s="185">
        <v>60</v>
      </c>
      <c r="C28" s="186">
        <f>('MC M'!T27)</f>
        <v>0</v>
      </c>
      <c r="D28" s="186">
        <f>('MC F'!T27)</f>
        <v>0</v>
      </c>
      <c r="E28" s="187">
        <f>('CU M'!T27)</f>
        <v>0</v>
      </c>
      <c r="F28" s="188">
        <f>('CU F'!T27)</f>
        <v>0</v>
      </c>
      <c r="G28" s="188">
        <f>('ES M'!T27)</f>
        <v>5</v>
      </c>
      <c r="H28" s="188">
        <f>('ES F'!T27)</f>
        <v>29</v>
      </c>
      <c r="I28" s="188">
        <f>('RA M'!T27)</f>
        <v>30</v>
      </c>
      <c r="J28" s="188">
        <f>('RA F'!T27)</f>
        <v>0</v>
      </c>
      <c r="K28" s="188">
        <f>('YA M'!T27)</f>
        <v>80</v>
      </c>
      <c r="L28" s="188">
        <f>('YA F'!T27)</f>
        <v>0</v>
      </c>
      <c r="M28" s="188">
        <f>('YB M'!T27)</f>
        <v>15</v>
      </c>
      <c r="N28" s="188">
        <f>('YB F'!T27)</f>
        <v>0</v>
      </c>
      <c r="O28" s="189">
        <f>SUM(C28:N28)</f>
        <v>159</v>
      </c>
      <c r="P28" t="s" s="190">
        <v>60</v>
      </c>
      <c r="Q28" s="164"/>
    </row>
    <row r="29" ht="19.6" customHeight="1">
      <c r="A29" s="184">
        <v>87</v>
      </c>
      <c r="B29" t="s" s="185">
        <v>61</v>
      </c>
      <c r="C29" s="186">
        <f>('MC M'!T28)</f>
        <v>0</v>
      </c>
      <c r="D29" s="186">
        <f>('MC F'!T28)</f>
        <v>0</v>
      </c>
      <c r="E29" s="187">
        <f>('CU M'!T28)</f>
        <v>0</v>
      </c>
      <c r="F29" s="188">
        <f>('CU F'!T28)</f>
        <v>192</v>
      </c>
      <c r="G29" s="188">
        <f>('ES M'!T28)</f>
        <v>187</v>
      </c>
      <c r="H29" s="188">
        <f>('ES F'!T28)</f>
        <v>115</v>
      </c>
      <c r="I29" s="188">
        <f>('RA M'!T28)</f>
        <v>33</v>
      </c>
      <c r="J29" s="188">
        <f>('RA F'!T28)</f>
        <v>0</v>
      </c>
      <c r="K29" s="188">
        <f>('YA M'!T28)</f>
        <v>0</v>
      </c>
      <c r="L29" s="188">
        <f>('YA F'!T28)</f>
        <v>290</v>
      </c>
      <c r="M29" s="188">
        <f>('YB M'!T28)</f>
        <v>0</v>
      </c>
      <c r="N29" s="188">
        <f>('YB F'!T28)</f>
        <v>0</v>
      </c>
      <c r="O29" s="189">
        <f>SUM(C29:N29)</f>
        <v>817</v>
      </c>
      <c r="P29" t="s" s="190">
        <v>61</v>
      </c>
      <c r="Q29" s="164"/>
    </row>
    <row r="30" ht="19.1" customHeight="1">
      <c r="A30" s="44"/>
      <c r="B30" s="45"/>
      <c r="C30" s="191">
        <f>SUM(C4:C29)</f>
        <v>1884</v>
      </c>
      <c r="D30" s="191">
        <f>SUM(D4:D29)</f>
        <v>1310</v>
      </c>
      <c r="E30" s="191">
        <f>SUM(E4:E29)</f>
        <v>2387</v>
      </c>
      <c r="F30" s="191">
        <f>SUM(F4:F29)</f>
        <v>2391</v>
      </c>
      <c r="G30" s="191">
        <f>SUM(G4:G29)</f>
        <v>2785</v>
      </c>
      <c r="H30" s="191">
        <f>SUM(H4:H29)</f>
        <v>2523</v>
      </c>
      <c r="I30" s="191">
        <f>SUM(I4:I29)</f>
        <v>2729</v>
      </c>
      <c r="J30" s="191">
        <f>SUM(J4:J29)</f>
        <v>2489</v>
      </c>
      <c r="K30" s="191">
        <f>SUM(K4:K29)</f>
        <v>2159</v>
      </c>
      <c r="L30" s="191">
        <f>SUM(L4:L29)</f>
        <v>2419</v>
      </c>
      <c r="M30" s="191">
        <f>SUM(M4:M29)</f>
        <v>2367</v>
      </c>
      <c r="N30" s="191">
        <f>SUM(N4:N29)</f>
        <v>1040</v>
      </c>
      <c r="O30" s="166"/>
      <c r="P30" s="167">
        <f>SUM(O4:O29)</f>
        <v>26483</v>
      </c>
      <c r="Q30" s="168"/>
    </row>
    <row r="31" ht="15.75" customHeight="1">
      <c r="A31" s="10"/>
      <c r="B31" s="54"/>
      <c r="C31" t="s" s="192">
        <v>338</v>
      </c>
      <c r="D31" t="s" s="192">
        <v>339</v>
      </c>
      <c r="E31" t="s" s="192">
        <v>340</v>
      </c>
      <c r="F31" t="s" s="192">
        <v>341</v>
      </c>
      <c r="G31" t="s" s="192">
        <v>342</v>
      </c>
      <c r="H31" t="s" s="192">
        <v>343</v>
      </c>
      <c r="I31" t="s" s="192">
        <v>344</v>
      </c>
      <c r="J31" t="s" s="192">
        <v>345</v>
      </c>
      <c r="K31" t="s" s="192">
        <v>346</v>
      </c>
      <c r="L31" t="s" s="192">
        <v>347</v>
      </c>
      <c r="M31" t="s" s="192">
        <v>348</v>
      </c>
      <c r="N31" t="s" s="192">
        <v>349</v>
      </c>
      <c r="O31" s="170">
        <f>SUM(C30:N30)</f>
        <v>26483</v>
      </c>
      <c r="P31" s="10"/>
      <c r="Q31" s="10"/>
    </row>
    <row r="32" ht="16.15" customHeight="1">
      <c r="A32" s="10"/>
      <c r="B32" s="10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10"/>
      <c r="P32" s="10"/>
      <c r="Q32" s="10"/>
    </row>
    <row r="33" ht="15.65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ht="15.65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ht="15.6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ht="15.65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ht="18.6" customHeight="1">
      <c r="A37" t="s" s="171">
        <v>355</v>
      </c>
      <c r="B37" s="172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ht="19.1" customHeight="1">
      <c r="A38" t="s" s="173">
        <v>15</v>
      </c>
      <c r="B38" t="s" s="173">
        <v>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ht="19.6" customHeight="1">
      <c r="A39" s="189">
        <v>5623</v>
      </c>
      <c r="B39" t="s" s="190">
        <v>28</v>
      </c>
      <c r="C39" s="164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ht="19.6" customHeight="1">
      <c r="A40" s="189">
        <v>3839</v>
      </c>
      <c r="B40" t="s" s="190">
        <v>25</v>
      </c>
      <c r="C40" s="164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ht="19.6" customHeight="1">
      <c r="A41" s="189">
        <v>3376</v>
      </c>
      <c r="B41" t="s" s="190">
        <v>22</v>
      </c>
      <c r="C41" s="164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ht="19.6" customHeight="1">
      <c r="A42" s="189">
        <v>3250</v>
      </c>
      <c r="B42" t="s" s="190">
        <v>34</v>
      </c>
      <c r="C42" s="164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ht="19.6" customHeight="1">
      <c r="A43" s="189">
        <v>2214</v>
      </c>
      <c r="B43" t="s" s="190">
        <v>19</v>
      </c>
      <c r="C43" s="164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ht="19.6" customHeight="1">
      <c r="A44" s="189">
        <v>1994</v>
      </c>
      <c r="B44" t="s" s="190">
        <v>51</v>
      </c>
      <c r="C44" s="164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ht="19.6" customHeight="1">
      <c r="A45" s="189">
        <v>1629</v>
      </c>
      <c r="B45" t="s" s="190">
        <v>59</v>
      </c>
      <c r="C45" s="164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ht="19.6" customHeight="1">
      <c r="A46" s="189">
        <v>904</v>
      </c>
      <c r="B46" t="s" s="190">
        <v>40</v>
      </c>
      <c r="C46" s="164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ht="19.6" customHeight="1">
      <c r="A47" s="189">
        <v>824</v>
      </c>
      <c r="B47" t="s" s="190">
        <v>57</v>
      </c>
      <c r="C47" s="164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ht="19.6" customHeight="1">
      <c r="A48" s="189">
        <v>817</v>
      </c>
      <c r="B48" t="s" s="190">
        <v>61</v>
      </c>
      <c r="C48" s="164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ht="19.6" customHeight="1">
      <c r="A49" s="189">
        <v>618</v>
      </c>
      <c r="B49" t="s" s="190">
        <v>20</v>
      </c>
      <c r="C49" s="164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ht="19.6" customHeight="1">
      <c r="A50" s="189">
        <v>501</v>
      </c>
      <c r="B50" t="s" s="190">
        <v>53</v>
      </c>
      <c r="C50" s="164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ht="19.6" customHeight="1">
      <c r="A51" s="189">
        <v>348</v>
      </c>
      <c r="B51" t="s" s="190">
        <v>56</v>
      </c>
      <c r="C51" s="164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9.6" customHeight="1">
      <c r="A52" s="189">
        <v>267</v>
      </c>
      <c r="B52" t="s" s="190">
        <v>30</v>
      </c>
      <c r="C52" s="164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</row>
    <row r="53" ht="19.6" customHeight="1">
      <c r="A53" s="189">
        <v>159</v>
      </c>
      <c r="B53" t="s" s="190">
        <v>60</v>
      </c>
      <c r="C53" s="164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</row>
    <row r="54" ht="19.6" customHeight="1">
      <c r="A54" s="189">
        <v>60</v>
      </c>
      <c r="B54" t="s" s="190">
        <v>26</v>
      </c>
      <c r="C54" s="164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</row>
    <row r="55" ht="19.6" customHeight="1">
      <c r="A55" s="189">
        <v>60</v>
      </c>
      <c r="B55" t="s" s="190">
        <v>55</v>
      </c>
      <c r="C55" s="164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</row>
    <row r="56" ht="19.6" customHeight="1">
      <c r="A56" s="189">
        <v>0</v>
      </c>
      <c r="B56" t="s" s="190">
        <v>23</v>
      </c>
      <c r="C56" s="164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</row>
    <row r="57" ht="19.6" customHeight="1">
      <c r="A57" s="189">
        <v>0</v>
      </c>
      <c r="B57" t="s" s="190">
        <v>32</v>
      </c>
      <c r="C57" s="164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</row>
    <row r="58" ht="19.6" customHeight="1">
      <c r="A58" s="189">
        <v>0</v>
      </c>
      <c r="B58" t="s" s="190">
        <v>37</v>
      </c>
      <c r="C58" s="164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</row>
    <row r="59" ht="19.6" customHeight="1">
      <c r="A59" s="189">
        <v>0</v>
      </c>
      <c r="B59" t="s" s="190">
        <v>42</v>
      </c>
      <c r="C59" s="164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</row>
    <row r="60" ht="19.6" customHeight="1">
      <c r="A60" s="189">
        <v>0</v>
      </c>
      <c r="B60" t="s" s="190">
        <v>44</v>
      </c>
      <c r="C60" s="164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</row>
    <row r="61" ht="19.6" customHeight="1">
      <c r="A61" s="189">
        <v>0</v>
      </c>
      <c r="B61" t="s" s="190">
        <v>46</v>
      </c>
      <c r="C61" s="164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</row>
    <row r="62" ht="19.6" customHeight="1">
      <c r="A62" s="189">
        <v>0</v>
      </c>
      <c r="B62" t="s" s="190">
        <v>49</v>
      </c>
      <c r="C62" s="164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</row>
    <row r="63" ht="19.6" customHeight="1">
      <c r="A63" s="189">
        <v>0</v>
      </c>
      <c r="B63" t="s" s="190">
        <v>54</v>
      </c>
      <c r="C63" s="164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</row>
    <row r="64" ht="19.6" customHeight="1">
      <c r="A64" s="189">
        <v>0</v>
      </c>
      <c r="B64" t="s" s="190">
        <v>58</v>
      </c>
      <c r="C64" s="164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</row>
  </sheetData>
  <mergeCells count="1">
    <mergeCell ref="A37:B37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A1:L9"/>
  <sheetViews>
    <sheetView workbookViewId="0" showGridLines="0" defaultGridColor="1"/>
  </sheetViews>
  <sheetFormatPr defaultColWidth="16.3333" defaultRowHeight="18" customHeight="1" outlineLevelRow="0" outlineLevelCol="0"/>
  <cols>
    <col min="1" max="1" width="4.53125" style="67" customWidth="1"/>
    <col min="2" max="2" width="21.2188" style="67" customWidth="1"/>
    <col min="3" max="3" width="8.07812" style="67" customWidth="1"/>
    <col min="4" max="4" width="21.9453" style="67" customWidth="1"/>
    <col min="5" max="5" width="11.4141" style="67" customWidth="1"/>
    <col min="6" max="6" width="11.4922" style="67" customWidth="1"/>
    <col min="7" max="7" width="11.9922" style="67" customWidth="1"/>
    <col min="8" max="8" width="11.5625" style="67" customWidth="1"/>
    <col min="9" max="9" width="11.4844" style="67" customWidth="1"/>
    <col min="10" max="10" width="11.625" style="67" customWidth="1"/>
    <col min="11" max="11" width="11.5" style="67" customWidth="1"/>
    <col min="12" max="12" width="6.875" style="67" customWidth="1"/>
    <col min="13" max="256" width="16.3516" style="67" customWidth="1"/>
  </cols>
  <sheetData>
    <row r="1" ht="20.35" customHeight="1">
      <c r="A1" t="s" s="56">
        <v>63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8"/>
    </row>
    <row r="2" ht="32.35" customHeight="1">
      <c r="A2" s="57"/>
      <c r="B2" t="s" s="56">
        <v>1</v>
      </c>
      <c r="C2" t="s" s="56">
        <v>2</v>
      </c>
      <c r="D2" t="s" s="56">
        <v>3</v>
      </c>
      <c r="E2" t="s" s="56">
        <v>4</v>
      </c>
      <c r="F2" t="s" s="56">
        <v>5</v>
      </c>
      <c r="G2" t="s" s="56">
        <v>6</v>
      </c>
      <c r="H2" t="s" s="56">
        <v>7</v>
      </c>
      <c r="I2" t="s" s="56">
        <v>8</v>
      </c>
      <c r="J2" t="s" s="56">
        <v>9</v>
      </c>
      <c r="K2" t="s" s="56">
        <v>10</v>
      </c>
      <c r="L2" t="s" s="68">
        <v>11</v>
      </c>
    </row>
    <row r="3" ht="20.35" customHeight="1">
      <c r="A3" s="62"/>
      <c r="B3" s="62"/>
      <c r="C3" s="57"/>
      <c r="D3" s="62"/>
      <c r="E3" s="57"/>
      <c r="F3" s="69"/>
      <c r="G3" s="57"/>
      <c r="H3" s="57"/>
      <c r="I3" s="57"/>
      <c r="J3" s="57"/>
      <c r="K3" s="57"/>
      <c r="L3" s="63"/>
    </row>
    <row r="4" ht="20.35" customHeight="1">
      <c r="A4" s="62"/>
      <c r="B4" s="62"/>
      <c r="C4" s="57"/>
      <c r="D4" s="62"/>
      <c r="E4" s="57"/>
      <c r="F4" s="57"/>
      <c r="G4" s="57"/>
      <c r="H4" s="57"/>
      <c r="I4" s="57"/>
      <c r="J4" s="57"/>
      <c r="K4" s="57"/>
      <c r="L4" s="63"/>
    </row>
    <row r="5" ht="20.35" customHeight="1">
      <c r="A5" s="62"/>
      <c r="B5" s="62"/>
      <c r="C5" s="57"/>
      <c r="D5" s="62"/>
      <c r="E5" s="57"/>
      <c r="F5" s="57"/>
      <c r="G5" s="57"/>
      <c r="H5" s="57"/>
      <c r="I5" s="57"/>
      <c r="J5" s="57"/>
      <c r="K5" s="57"/>
      <c r="L5" s="63"/>
    </row>
    <row r="6" ht="20.35" customHeight="1">
      <c r="A6" s="62"/>
      <c r="B6" s="62"/>
      <c r="C6" s="57"/>
      <c r="D6" s="62"/>
      <c r="E6" s="57"/>
      <c r="F6" s="57"/>
      <c r="G6" s="57"/>
      <c r="H6" s="57"/>
      <c r="I6" s="57"/>
      <c r="J6" s="57"/>
      <c r="K6" s="57"/>
      <c r="L6" s="63"/>
    </row>
    <row r="7" ht="20.35" customHeight="1">
      <c r="A7" s="62"/>
      <c r="B7" s="62"/>
      <c r="C7" s="57"/>
      <c r="D7" s="62"/>
      <c r="E7" s="57"/>
      <c r="F7" s="57"/>
      <c r="G7" s="57"/>
      <c r="H7" s="57"/>
      <c r="I7" s="57"/>
      <c r="J7" s="57"/>
      <c r="K7" s="57"/>
      <c r="L7" s="63"/>
    </row>
    <row r="8" ht="20.35" customHeight="1">
      <c r="A8" s="62"/>
      <c r="B8" s="62"/>
      <c r="C8" s="57"/>
      <c r="D8" s="62"/>
      <c r="E8" s="57"/>
      <c r="F8" s="57"/>
      <c r="G8" s="57"/>
      <c r="H8" s="57"/>
      <c r="I8" s="57"/>
      <c r="J8" s="57"/>
      <c r="K8" s="57"/>
      <c r="L8" s="63"/>
    </row>
    <row r="9" ht="20.35" customHeight="1">
      <c r="A9" s="62"/>
      <c r="B9" s="62"/>
      <c r="C9" s="57"/>
      <c r="D9" s="62"/>
      <c r="E9" s="57"/>
      <c r="F9" s="57"/>
      <c r="G9" s="57"/>
      <c r="H9" s="57"/>
      <c r="I9" s="57"/>
      <c r="J9" s="57"/>
      <c r="K9" s="57"/>
      <c r="L9" s="63"/>
    </row>
  </sheetData>
  <mergeCells count="1">
    <mergeCell ref="A1:F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dimension ref="A1:T53"/>
  <sheetViews>
    <sheetView workbookViewId="0" showGridLines="0" defaultGridColor="1"/>
  </sheetViews>
  <sheetFormatPr defaultColWidth="11.5" defaultRowHeight="12.75" customHeight="1" outlineLevelRow="0" outlineLevelCol="0"/>
  <cols>
    <col min="1" max="1" width="11.5" style="70" customWidth="1"/>
    <col min="2" max="2" width="54.5" style="70" customWidth="1"/>
    <col min="3" max="3" width="19.3516" style="70" customWidth="1"/>
    <col min="4" max="4" width="70.6719" style="70" customWidth="1"/>
    <col min="5" max="5" width="23.5" style="70" customWidth="1"/>
    <col min="6" max="6" width="23.5" style="70" customWidth="1"/>
    <col min="7" max="7" width="23" style="70" customWidth="1"/>
    <col min="8" max="8" width="23.1719" style="70" customWidth="1"/>
    <col min="9" max="9" width="23.1719" style="70" customWidth="1"/>
    <col min="10" max="10" width="23.1719" style="70" customWidth="1"/>
    <col min="11" max="11" width="23.1719" style="70" customWidth="1"/>
    <col min="12" max="12" width="17.5" style="70" customWidth="1"/>
    <col min="13" max="13" width="14.3516" style="70" customWidth="1"/>
    <col min="14" max="14" width="27.3516" style="70" customWidth="1"/>
    <col min="15" max="15" width="11.5" style="70" customWidth="1"/>
    <col min="16" max="16" width="11.5" style="70" customWidth="1"/>
    <col min="17" max="17" width="64.1719" style="70" customWidth="1"/>
    <col min="18" max="18" width="16" style="70" customWidth="1"/>
    <col min="19" max="19" width="11.5" style="70" customWidth="1"/>
    <col min="20" max="20" width="31.3516" style="70" customWidth="1"/>
    <col min="21" max="256" width="11.5" style="70" customWidth="1"/>
  </cols>
  <sheetData>
    <row r="1" ht="27.8" customHeight="1">
      <c r="A1" t="s" s="2">
        <v>75</v>
      </c>
      <c r="B1" s="3"/>
      <c r="C1" s="3"/>
      <c r="D1" s="3"/>
      <c r="E1" s="3"/>
      <c r="F1" s="5"/>
      <c r="G1" s="3"/>
      <c r="H1" s="6"/>
      <c r="I1" s="7"/>
      <c r="J1" s="7"/>
      <c r="K1" s="7"/>
      <c r="L1" s="8"/>
      <c r="M1" s="9"/>
      <c r="N1" s="9"/>
      <c r="O1" s="10"/>
      <c r="P1" s="9"/>
      <c r="Q1" s="9"/>
      <c r="R1" s="9"/>
      <c r="S1" s="10"/>
      <c r="T1" s="9"/>
    </row>
    <row r="2" ht="51.3" customHeight="1">
      <c r="A2" s="11"/>
      <c r="B2" t="s" s="12">
        <v>1</v>
      </c>
      <c r="C2" t="s" s="12">
        <v>2</v>
      </c>
      <c r="D2" t="s" s="12">
        <v>3</v>
      </c>
      <c r="E2" t="s" s="13">
        <v>4</v>
      </c>
      <c r="F2" t="s" s="13">
        <v>76</v>
      </c>
      <c r="G2" t="s" s="13">
        <v>64</v>
      </c>
      <c r="H2" t="s" s="13">
        <v>65</v>
      </c>
      <c r="I2" t="s" s="13">
        <v>8</v>
      </c>
      <c r="J2" t="s" s="13">
        <v>9</v>
      </c>
      <c r="K2" t="s" s="14">
        <v>10</v>
      </c>
      <c r="L2" t="s" s="15">
        <v>11</v>
      </c>
      <c r="M2" t="s" s="16">
        <v>12</v>
      </c>
      <c r="N2" t="s" s="16">
        <v>13</v>
      </c>
      <c r="O2" s="17"/>
      <c r="P2" t="s" s="18">
        <v>14</v>
      </c>
      <c r="Q2" t="s" s="19">
        <v>3</v>
      </c>
      <c r="R2" t="s" s="20">
        <v>15</v>
      </c>
      <c r="S2" s="21"/>
      <c r="T2" t="s" s="22">
        <v>16</v>
      </c>
    </row>
    <row r="3" ht="28.3" customHeight="1">
      <c r="A3" t="s" s="23">
        <f>IF(M3&lt;1,"NO","SI")</f>
        <v>17</v>
      </c>
      <c r="B3" t="s" s="23">
        <v>77</v>
      </c>
      <c r="C3" s="24">
        <v>2062</v>
      </c>
      <c r="D3" t="s" s="23">
        <v>19</v>
      </c>
      <c r="E3" s="25">
        <v>90</v>
      </c>
      <c r="F3" s="25">
        <v>40</v>
      </c>
      <c r="G3" s="25">
        <v>80</v>
      </c>
      <c r="H3" s="24">
        <v>100</v>
      </c>
      <c r="I3" s="24">
        <v>100</v>
      </c>
      <c r="J3" s="24"/>
      <c r="K3" s="26"/>
      <c r="L3" s="27">
        <f>IF(M3&gt;8,(LARGE(E3:K3,1)+LARGE(E3:K3,2)+LARGE(E3:K3,3)+LARGE(E3:K3,4)+LARGE(E3:K3,5)+LARGE(E3:K3,6)+LARGE(E3:K3,7)+LARGE(E3:K3,8)),(SUM(E3:K3)))</f>
        <v>410</v>
      </c>
      <c r="M3" s="28">
        <f>COUNTA(E3:K3)</f>
        <v>5</v>
      </c>
      <c r="N3" s="28">
        <f>IF(M3&gt;0,L3,0)</f>
        <v>410</v>
      </c>
      <c r="O3" s="29"/>
      <c r="P3" s="30">
        <v>1828</v>
      </c>
      <c r="Q3" t="s" s="31">
        <v>20</v>
      </c>
      <c r="R3" s="32">
        <f>SUMIF(C3:C50,"1828",N3:N50)</f>
        <v>182</v>
      </c>
      <c r="S3" s="33"/>
      <c r="T3" s="34">
        <f>SUMIF(C3:C50,"1828",L3:L50)</f>
        <v>182</v>
      </c>
    </row>
    <row r="4" ht="28.3" customHeight="1">
      <c r="A4" t="s" s="23">
        <f>IF(M4&lt;1,"NO","SI")</f>
        <v>17</v>
      </c>
      <c r="B4" t="s" s="23">
        <v>78</v>
      </c>
      <c r="C4" s="71">
        <v>2062</v>
      </c>
      <c r="D4" t="s" s="23">
        <v>19</v>
      </c>
      <c r="E4" s="72">
        <v>50</v>
      </c>
      <c r="F4" s="72">
        <v>100</v>
      </c>
      <c r="G4" s="25">
        <v>100</v>
      </c>
      <c r="H4" s="24"/>
      <c r="I4" s="24">
        <v>80</v>
      </c>
      <c r="J4" s="24"/>
      <c r="K4" s="26"/>
      <c r="L4" s="27">
        <f>IF(M4&gt;8,(LARGE(E4:K4,1)+LARGE(E4:K4,2)+LARGE(E4:K4,3)+LARGE(E4:K4,4)+LARGE(E4:K4,5)+LARGE(E4:K4,6)+LARGE(E4:K4,7)+LARGE(E4:K4,8)),(SUM(E4:K4)))</f>
        <v>330</v>
      </c>
      <c r="M4" s="28">
        <f>COUNTA(E4:K4)</f>
        <v>4</v>
      </c>
      <c r="N4" s="28">
        <f>IF(M4&gt;0,L4,0)</f>
        <v>330</v>
      </c>
      <c r="O4" s="29"/>
      <c r="P4" s="30">
        <v>1985</v>
      </c>
      <c r="Q4" t="s" s="31">
        <v>23</v>
      </c>
      <c r="R4" s="32">
        <f>SUMIF(C3:C50,"1985",N3:N50)</f>
        <v>0</v>
      </c>
      <c r="S4" s="33"/>
      <c r="T4" s="34">
        <f>SUMIF(C3:C50,"1985",L3:L50)</f>
        <v>0</v>
      </c>
    </row>
    <row r="5" ht="28.3" customHeight="1">
      <c r="A5" t="s" s="23">
        <f>IF(M5&lt;1,"NO","SI")</f>
        <v>17</v>
      </c>
      <c r="B5" t="s" s="23">
        <v>79</v>
      </c>
      <c r="C5" s="24">
        <v>1028</v>
      </c>
      <c r="D5" t="s" s="23">
        <v>25</v>
      </c>
      <c r="E5" s="25">
        <v>100</v>
      </c>
      <c r="F5" s="25">
        <v>50</v>
      </c>
      <c r="G5" s="25">
        <v>90</v>
      </c>
      <c r="H5" s="24"/>
      <c r="I5" s="24">
        <v>90</v>
      </c>
      <c r="J5" s="24"/>
      <c r="K5" s="26"/>
      <c r="L5" s="27">
        <f>IF(M5&gt;8,(LARGE(E5:K5,1)+LARGE(E5:K5,2)+LARGE(E5:K5,3)+LARGE(E5:K5,4)+LARGE(E5:K5,5)+LARGE(E5:K5,6)+LARGE(E5:K5,7)+LARGE(E5:K5,8)),(SUM(E5:K5)))</f>
        <v>330</v>
      </c>
      <c r="M5" s="28">
        <f>COUNTA(E5:K5)</f>
        <v>4</v>
      </c>
      <c r="N5" s="28">
        <f>IF(M5&gt;0,L5,0)</f>
        <v>330</v>
      </c>
      <c r="O5" s="29"/>
      <c r="P5" s="30">
        <v>1912</v>
      </c>
      <c r="Q5" t="s" s="31">
        <v>26</v>
      </c>
      <c r="R5" s="32">
        <f>SUMIF(C3:C50,"1912",N3:N50)</f>
        <v>0</v>
      </c>
      <c r="S5" s="33"/>
      <c r="T5" s="34">
        <f>SUMIF(C3:C50,"1912",L3:L50)</f>
        <v>0</v>
      </c>
    </row>
    <row r="6" ht="28.3" customHeight="1">
      <c r="A6" t="s" s="23">
        <f>IF(M6&lt;1,"NO","SI")</f>
        <v>17</v>
      </c>
      <c r="B6" t="s" s="23">
        <v>80</v>
      </c>
      <c r="C6" s="24">
        <v>1990</v>
      </c>
      <c r="D6" t="s" s="23">
        <v>36</v>
      </c>
      <c r="E6" s="25">
        <v>60</v>
      </c>
      <c r="F6" s="25">
        <v>60</v>
      </c>
      <c r="G6" s="25"/>
      <c r="H6" s="24">
        <v>90</v>
      </c>
      <c r="I6" s="24">
        <v>20</v>
      </c>
      <c r="J6" s="24"/>
      <c r="K6" s="26"/>
      <c r="L6" s="27">
        <f>IF(M6&gt;8,(LARGE(E6:K6,1)+LARGE(E6:K6,2)+LARGE(E6:K6,3)+LARGE(E6:K6,4)+LARGE(E6:K6,5)+LARGE(E6:K6,6)+LARGE(E6:K6,7)+LARGE(E6:K6,8)),(SUM(E6:K6)))</f>
        <v>230</v>
      </c>
      <c r="M6" s="28">
        <f>COUNTA(E6:K6)</f>
        <v>4</v>
      </c>
      <c r="N6" s="28">
        <f>IF(M6&gt;0,L6,0)</f>
        <v>230</v>
      </c>
      <c r="O6" s="29"/>
      <c r="P6" s="30">
        <v>89</v>
      </c>
      <c r="Q6" t="s" s="31">
        <v>28</v>
      </c>
      <c r="R6" s="32">
        <f>SUMIF(C3:C50,"89",N3:N50)</f>
        <v>188</v>
      </c>
      <c r="S6" s="33"/>
      <c r="T6" s="34">
        <f>SUMIF(C3:C50,"89",L3:L50)</f>
        <v>188</v>
      </c>
    </row>
    <row r="7" ht="28.3" customHeight="1">
      <c r="A7" t="s" s="23">
        <f>IF(M7&lt;1,"NO","SI")</f>
        <v>17</v>
      </c>
      <c r="B7" t="s" s="23">
        <v>81</v>
      </c>
      <c r="C7" s="24">
        <v>1028</v>
      </c>
      <c r="D7" t="s" s="23">
        <v>25</v>
      </c>
      <c r="E7" s="25">
        <v>80</v>
      </c>
      <c r="F7" s="25"/>
      <c r="G7" s="25">
        <v>60</v>
      </c>
      <c r="H7" s="24"/>
      <c r="I7" s="24">
        <v>60</v>
      </c>
      <c r="J7" s="24"/>
      <c r="K7" s="26"/>
      <c r="L7" s="27">
        <f>IF(M7&gt;8,(LARGE(E7:K7,1)+LARGE(E7:K7,2)+LARGE(E7:K7,3)+LARGE(E7:K7,4)+LARGE(E7:K7,5)+LARGE(E7:K7,6)+LARGE(E7:K7,7)+LARGE(E7:K7,8)),(SUM(E7:K7)))</f>
        <v>200</v>
      </c>
      <c r="M7" s="28">
        <f>COUNTA(E7:K7)</f>
        <v>3</v>
      </c>
      <c r="N7" s="28">
        <f>IF(M7&gt;0,L7,0)</f>
        <v>200</v>
      </c>
      <c r="O7" s="29"/>
      <c r="P7" s="30">
        <v>1924</v>
      </c>
      <c r="Q7" t="s" s="31">
        <v>30</v>
      </c>
      <c r="R7" s="32">
        <f>SUMIF(C3:C50,"1924",N3:N50)</f>
        <v>2</v>
      </c>
      <c r="S7" s="33"/>
      <c r="T7" s="34">
        <f>SUMIF(C3:C50,"1924",L3:L50)</f>
        <v>2</v>
      </c>
    </row>
    <row r="8" ht="28.3" customHeight="1">
      <c r="A8" t="s" s="23">
        <f>IF(M8&lt;1,"NO","SI")</f>
        <v>17</v>
      </c>
      <c r="B8" t="s" s="23">
        <v>82</v>
      </c>
      <c r="C8" s="24">
        <v>1828</v>
      </c>
      <c r="D8" t="s" s="23">
        <v>83</v>
      </c>
      <c r="E8" s="25">
        <v>30</v>
      </c>
      <c r="F8" s="25">
        <v>90</v>
      </c>
      <c r="G8" s="25">
        <v>12</v>
      </c>
      <c r="H8" s="24"/>
      <c r="I8" s="24">
        <v>50</v>
      </c>
      <c r="J8" s="24"/>
      <c r="K8" s="26"/>
      <c r="L8" s="27">
        <f>IF(M8&gt;8,(LARGE(E8:K8,1)+LARGE(E8:K8,2)+LARGE(E8:K8,3)+LARGE(E8:K8,4)+LARGE(E8:K8,5)+LARGE(E8:K8,6)+LARGE(E8:K8,7)+LARGE(E8:K8,8)),(SUM(E8:K8)))</f>
        <v>182</v>
      </c>
      <c r="M8" s="28">
        <f>COUNTA(E8:K8)</f>
        <v>4</v>
      </c>
      <c r="N8" s="28">
        <f>IF(M8&gt;0,L8,0)</f>
        <v>182</v>
      </c>
      <c r="O8" s="29"/>
      <c r="P8" s="30">
        <v>1098</v>
      </c>
      <c r="Q8" t="s" s="31">
        <v>32</v>
      </c>
      <c r="R8" s="32">
        <f>SUMIF(C3:C50,"1098",N3:N50)</f>
        <v>0</v>
      </c>
      <c r="S8" s="33"/>
      <c r="T8" s="34">
        <f>SUMIF(C3:C50,"1098",L3:L50)</f>
        <v>0</v>
      </c>
    </row>
    <row r="9" ht="28.3" customHeight="1">
      <c r="A9" t="s" s="23">
        <f>IF(M9&lt;1,"NO","SI")</f>
        <v>17</v>
      </c>
      <c r="B9" t="s" s="23">
        <v>84</v>
      </c>
      <c r="C9" s="24">
        <v>89</v>
      </c>
      <c r="D9" t="s" s="23">
        <v>85</v>
      </c>
      <c r="E9" s="25">
        <v>40</v>
      </c>
      <c r="F9" s="25">
        <v>30</v>
      </c>
      <c r="G9" s="25">
        <v>40</v>
      </c>
      <c r="H9" s="24"/>
      <c r="I9" s="24">
        <v>40</v>
      </c>
      <c r="J9" s="24"/>
      <c r="K9" s="26"/>
      <c r="L9" s="27">
        <f>IF(M9&gt;8,(LARGE(E9:K9,1)+LARGE(E9:K9,2)+LARGE(E9:K9,3)+LARGE(E9:K9,4)+LARGE(E9:K9,5)+LARGE(E9:K9,6)+LARGE(E9:K9,7)+LARGE(E9:K9,8)),(SUM(E9:K9)))</f>
        <v>150</v>
      </c>
      <c r="M9" s="28">
        <f>COUNTA(E9:K9)</f>
        <v>4</v>
      </c>
      <c r="N9" s="28">
        <f>IF(M9&gt;0,L9,0)</f>
        <v>150</v>
      </c>
      <c r="O9" s="29"/>
      <c r="P9" s="30">
        <v>1819</v>
      </c>
      <c r="Q9" t="s" s="31">
        <v>34</v>
      </c>
      <c r="R9" s="32">
        <f>SUMIF(C3:C50,"1819",N3:N50)</f>
        <v>0</v>
      </c>
      <c r="S9" s="33"/>
      <c r="T9" s="34">
        <f>SUMIF(C3:C50,"1819",L3:L50)</f>
        <v>0</v>
      </c>
    </row>
    <row r="10" ht="28.3" customHeight="1">
      <c r="A10" t="s" s="23">
        <f>IF(M10&lt;1,"NO","SI")</f>
        <v>17</v>
      </c>
      <c r="B10" t="s" s="23">
        <v>86</v>
      </c>
      <c r="C10" s="24">
        <v>1990</v>
      </c>
      <c r="D10" t="s" s="23">
        <v>36</v>
      </c>
      <c r="E10" s="25"/>
      <c r="F10" s="25">
        <v>15</v>
      </c>
      <c r="G10" s="25"/>
      <c r="H10" s="24">
        <v>80</v>
      </c>
      <c r="I10" s="24">
        <v>15</v>
      </c>
      <c r="J10" s="24"/>
      <c r="K10" s="26"/>
      <c r="L10" s="27">
        <f>IF(M10&gt;8,(LARGE(E10:K10,1)+LARGE(E10:K10,2)+LARGE(E10:K10,3)+LARGE(E10:K10,4)+LARGE(E10:K10,5)+LARGE(E10:K10,6)+LARGE(E10:K10,7)+LARGE(E10:K10,8)),(SUM(E10:K10)))</f>
        <v>110</v>
      </c>
      <c r="M10" s="28">
        <f>COUNTA(E10:K10)</f>
        <v>3</v>
      </c>
      <c r="N10" s="28">
        <f>IF(M10&gt;0,L10,0)</f>
        <v>110</v>
      </c>
      <c r="O10" s="29"/>
      <c r="P10" s="30">
        <v>1540</v>
      </c>
      <c r="Q10" t="s" s="31">
        <v>37</v>
      </c>
      <c r="R10" s="32">
        <f>SUMIF(C3:C50,"1540",N3:N50)</f>
        <v>0</v>
      </c>
      <c r="S10" s="33"/>
      <c r="T10" s="34">
        <f>SUMIF(C3:C50,"1540",L3:L50)</f>
        <v>0</v>
      </c>
    </row>
    <row r="11" ht="28.3" customHeight="1">
      <c r="A11" t="s" s="23">
        <f>IF(M11&lt;1,"NO","SI")</f>
        <v>17</v>
      </c>
      <c r="B11" t="s" s="23">
        <v>87</v>
      </c>
      <c r="C11" s="24">
        <v>1990</v>
      </c>
      <c r="D11" t="s" s="23">
        <v>36</v>
      </c>
      <c r="E11" s="25"/>
      <c r="F11" s="25">
        <v>80</v>
      </c>
      <c r="G11" s="25"/>
      <c r="H11" s="24"/>
      <c r="I11" s="24"/>
      <c r="J11" s="24"/>
      <c r="K11" s="26"/>
      <c r="L11" s="27">
        <f>IF(M11&gt;8,(LARGE(E11:K11,1)+LARGE(E11:K11,2)+LARGE(E11:K11,3)+LARGE(E11:K11,4)+LARGE(E11:K11,5)+LARGE(E11:K11,6)+LARGE(E11:K11,7)+LARGE(E11:K11,8)),(SUM(E11:K11)))</f>
        <v>80</v>
      </c>
      <c r="M11" s="28">
        <f>COUNTA(E11:K11)</f>
        <v>1</v>
      </c>
      <c r="N11" s="28">
        <f>IF(M11&gt;0,L11,0)</f>
        <v>80</v>
      </c>
      <c r="O11" s="29"/>
      <c r="P11" s="30">
        <v>1028</v>
      </c>
      <c r="Q11" t="s" s="31">
        <v>25</v>
      </c>
      <c r="R11" s="32">
        <f>SUMIF(C3:C50,"1028",N3:N50)</f>
        <v>678</v>
      </c>
      <c r="S11" s="33"/>
      <c r="T11" s="34">
        <f>SUMIF(C3:C50,"1028",L3:L50)</f>
        <v>678</v>
      </c>
    </row>
    <row r="12" ht="28.3" customHeight="1">
      <c r="A12" t="s" s="23">
        <f>IF(M12&lt;1,"NO","SI")</f>
        <v>17</v>
      </c>
      <c r="B12" t="s" s="23">
        <v>88</v>
      </c>
      <c r="C12" s="24">
        <v>1028</v>
      </c>
      <c r="D12" t="s" s="23">
        <v>25</v>
      </c>
      <c r="E12" s="25"/>
      <c r="F12" s="25"/>
      <c r="G12" s="25">
        <v>50</v>
      </c>
      <c r="H12" s="24"/>
      <c r="I12" s="24">
        <v>30</v>
      </c>
      <c r="J12" s="24"/>
      <c r="K12" s="26"/>
      <c r="L12" s="27">
        <f>IF(M12&gt;8,(LARGE(E12:K12,1)+LARGE(E12:K12,2)+LARGE(E12:K12,3)+LARGE(E12:K12,4)+LARGE(E12:K12,5)+LARGE(E12:K12,6)+LARGE(E12:K12,7)+LARGE(E12:K12,8)),(SUM(E12:K12)))</f>
        <v>80</v>
      </c>
      <c r="M12" s="28">
        <f>COUNTA(E12:K12)</f>
        <v>2</v>
      </c>
      <c r="N12" s="28">
        <f>IF(M12&gt;0,L12,0)</f>
        <v>80</v>
      </c>
      <c r="O12" s="29"/>
      <c r="P12" s="30">
        <v>1854</v>
      </c>
      <c r="Q12" t="s" s="31">
        <v>40</v>
      </c>
      <c r="R12" s="32">
        <f>SUMIF(C3:C50,"1854",N3:N50)</f>
        <v>0</v>
      </c>
      <c r="S12" s="33"/>
      <c r="T12" s="34">
        <f>SUMIF(C3:C50,"1854",L3:L50)</f>
        <v>0</v>
      </c>
    </row>
    <row r="13" ht="28.3" customHeight="1">
      <c r="A13" t="s" s="23">
        <f>IF(M13&lt;1,"NO","SI")</f>
        <v>17</v>
      </c>
      <c r="B13" t="s" s="23">
        <v>89</v>
      </c>
      <c r="C13" s="24">
        <v>2077</v>
      </c>
      <c r="D13" t="s" s="23">
        <v>22</v>
      </c>
      <c r="E13" s="25">
        <v>15</v>
      </c>
      <c r="F13" s="25">
        <v>20</v>
      </c>
      <c r="G13" s="25">
        <v>30</v>
      </c>
      <c r="H13" s="24"/>
      <c r="I13" s="24">
        <v>12</v>
      </c>
      <c r="J13" s="24"/>
      <c r="K13" s="26"/>
      <c r="L13" s="27">
        <f>IF(M13&gt;8,(LARGE(E13:K13,1)+LARGE(E13:K13,2)+LARGE(E13:K13,3)+LARGE(E13:K13,4)+LARGE(E13:K13,5)+LARGE(E13:K13,6)+LARGE(E13:K13,7)+LARGE(E13:K13,8)),(SUM(E13:K13)))</f>
        <v>77</v>
      </c>
      <c r="M13" s="28">
        <f>COUNTA(E13:K13)</f>
        <v>4</v>
      </c>
      <c r="N13" s="28">
        <f>IF(M13&gt;0,L13,0)</f>
        <v>77</v>
      </c>
      <c r="O13" s="29"/>
      <c r="P13" s="30">
        <v>1931</v>
      </c>
      <c r="Q13" t="s" s="31">
        <v>42</v>
      </c>
      <c r="R13" s="32">
        <f>SUMIF(C3:C50,"1931",N3:N50)</f>
        <v>0</v>
      </c>
      <c r="S13" s="33"/>
      <c r="T13" s="34">
        <f>SUMIF(C3:C50,"1931",L3:L50)</f>
        <v>0</v>
      </c>
    </row>
    <row r="14" ht="28.3" customHeight="1">
      <c r="A14" t="s" s="23">
        <f>IF(M14&lt;1,"NO","SI")</f>
        <v>17</v>
      </c>
      <c r="B14" t="s" s="23">
        <v>90</v>
      </c>
      <c r="C14" s="24">
        <v>89</v>
      </c>
      <c r="D14" t="s" s="23">
        <v>85</v>
      </c>
      <c r="E14" s="25">
        <v>6</v>
      </c>
      <c r="F14" s="25">
        <v>12</v>
      </c>
      <c r="G14" s="25">
        <v>20</v>
      </c>
      <c r="H14" s="24"/>
      <c r="I14" s="24"/>
      <c r="J14" s="24"/>
      <c r="K14" s="26"/>
      <c r="L14" s="27">
        <f>IF(M14&gt;8,(LARGE(E14:K14,1)+LARGE(E14:K14,2)+LARGE(E14:K14,3)+LARGE(E14:K14,4)+LARGE(E14:K14,5)+LARGE(E14:K14,6)+LARGE(E14:K14,7)+LARGE(E14:K14,8)),(SUM(E14:K14)))</f>
        <v>38</v>
      </c>
      <c r="M14" s="28">
        <f>COUNTA(E14:K14)</f>
        <v>3</v>
      </c>
      <c r="N14" s="28">
        <f>IF(M14&gt;0,L14,0)</f>
        <v>38</v>
      </c>
      <c r="O14" s="29"/>
      <c r="P14" s="30">
        <v>1375</v>
      </c>
      <c r="Q14" t="s" s="31">
        <v>44</v>
      </c>
      <c r="R14" s="32">
        <f>SUMIF(C3:C50,"1375",N3:N50)</f>
        <v>0</v>
      </c>
      <c r="S14" s="33"/>
      <c r="T14" s="34">
        <f>SUMIF(C3:C50,"1375",L3:L50)</f>
        <v>0</v>
      </c>
    </row>
    <row r="15" ht="28.3" customHeight="1">
      <c r="A15" t="s" s="23">
        <f>IF(M15&lt;1,"NO","SI")</f>
        <v>17</v>
      </c>
      <c r="B15" t="s" s="23">
        <v>91</v>
      </c>
      <c r="C15" s="24">
        <v>2077</v>
      </c>
      <c r="D15" t="s" s="23">
        <v>22</v>
      </c>
      <c r="E15" s="25">
        <v>7</v>
      </c>
      <c r="F15" s="25">
        <v>6</v>
      </c>
      <c r="G15" s="25">
        <v>9</v>
      </c>
      <c r="H15" s="24"/>
      <c r="I15" s="24">
        <v>9</v>
      </c>
      <c r="J15" s="24"/>
      <c r="K15" s="26"/>
      <c r="L15" s="27">
        <f>IF(M15&gt;8,(LARGE(E15:K15,1)+LARGE(E15:K15,2)+LARGE(E15:K15,3)+LARGE(E15:K15,4)+LARGE(E15:K15,5)+LARGE(E15:K15,6)+LARGE(E15:K15,7)+LARGE(E15:K15,8)),(SUM(E15:K15)))</f>
        <v>31</v>
      </c>
      <c r="M15" s="28">
        <f>COUNTA(E15:K15)</f>
        <v>4</v>
      </c>
      <c r="N15" s="28">
        <f>IF(M15&gt;0,L15,0)</f>
        <v>31</v>
      </c>
      <c r="O15" s="29"/>
      <c r="P15" s="30">
        <v>1820</v>
      </c>
      <c r="Q15" t="s" s="31">
        <v>46</v>
      </c>
      <c r="R15" s="32">
        <f>SUMIF(C3:C50,"1820",N3:N50)</f>
        <v>0</v>
      </c>
      <c r="S15" s="33"/>
      <c r="T15" s="34">
        <f>SUMIF(C3:C50,"1820",L3:L50)</f>
        <v>0</v>
      </c>
    </row>
    <row r="16" ht="28.3" customHeight="1">
      <c r="A16" t="s" s="23">
        <f>IF(M16&lt;1,"NO","SI")</f>
        <v>17</v>
      </c>
      <c r="B16" t="s" s="23">
        <v>92</v>
      </c>
      <c r="C16" s="24">
        <v>1028</v>
      </c>
      <c r="D16" t="s" s="23">
        <v>25</v>
      </c>
      <c r="E16" s="25">
        <v>12</v>
      </c>
      <c r="F16" s="25"/>
      <c r="G16" s="25">
        <v>15</v>
      </c>
      <c r="H16" s="24"/>
      <c r="I16" s="24"/>
      <c r="J16" s="24"/>
      <c r="K16" s="26"/>
      <c r="L16" s="27">
        <f>IF(M16&gt;8,(LARGE(E16:K16,1)+LARGE(E16:K16,2)+LARGE(E16:K16,3)+LARGE(E16:K16,4)+LARGE(E16:K16,5)+LARGE(E16:K16,6)+LARGE(E16:K16,7)+LARGE(E16:K16,8)),(SUM(E16:K16)))</f>
        <v>27</v>
      </c>
      <c r="M16" s="28">
        <f>COUNTA(E16:K16)</f>
        <v>2</v>
      </c>
      <c r="N16" s="28">
        <f>IF(M16&gt;0,L16,0)</f>
        <v>27</v>
      </c>
      <c r="O16" s="29"/>
      <c r="P16" s="30">
        <v>1463</v>
      </c>
      <c r="Q16" t="s" s="31">
        <v>49</v>
      </c>
      <c r="R16" s="32">
        <f>SUMIF(C3:C50,"1463",N3:N50)</f>
        <v>0</v>
      </c>
      <c r="S16" s="33"/>
      <c r="T16" s="34">
        <f>SUMIF(C3:C50,"1463",L3:L50)</f>
        <v>0</v>
      </c>
    </row>
    <row r="17" ht="28.3" customHeight="1">
      <c r="A17" t="s" s="23">
        <f>IF(M17&lt;1,"NO","SI")</f>
        <v>17</v>
      </c>
      <c r="B17" t="s" s="23">
        <v>93</v>
      </c>
      <c r="C17" s="24">
        <v>2062</v>
      </c>
      <c r="D17" t="s" s="23">
        <v>19</v>
      </c>
      <c r="E17" s="25">
        <v>8</v>
      </c>
      <c r="F17" s="25">
        <v>9</v>
      </c>
      <c r="G17" s="25">
        <v>8</v>
      </c>
      <c r="H17" s="24"/>
      <c r="I17" s="24"/>
      <c r="J17" s="24"/>
      <c r="K17" s="26"/>
      <c r="L17" s="27">
        <f>IF(M17&gt;8,(LARGE(E17:K17,1)+LARGE(E17:K17,2)+LARGE(E17:K17,3)+LARGE(E17:K17,4)+LARGE(E17:K17,5)+LARGE(E17:K17,6)+LARGE(E17:K17,7)+LARGE(E17:K17,8)),(SUM(E17:K17)))</f>
        <v>25</v>
      </c>
      <c r="M17" s="28">
        <f>COUNTA(E17:K17)</f>
        <v>3</v>
      </c>
      <c r="N17" s="28">
        <f>IF(M17&gt;0,L17,0)</f>
        <v>25</v>
      </c>
      <c r="O17" s="29"/>
      <c r="P17" s="30">
        <v>1990</v>
      </c>
      <c r="Q17" t="s" s="31">
        <v>51</v>
      </c>
      <c r="R17" s="32">
        <f>SUMIF(C3:C50,"1990",N3:N50)</f>
        <v>425</v>
      </c>
      <c r="S17" s="33"/>
      <c r="T17" s="34">
        <f>SUMIF(C3:C50,"1990",L3:L50)</f>
        <v>425</v>
      </c>
    </row>
    <row r="18" ht="28.3" customHeight="1">
      <c r="A18" t="s" s="23">
        <f>IF(M18&lt;1,"NO","SI")</f>
        <v>17</v>
      </c>
      <c r="B18" t="s" s="23">
        <v>94</v>
      </c>
      <c r="C18" s="24">
        <v>1028</v>
      </c>
      <c r="D18" t="s" s="23">
        <v>25</v>
      </c>
      <c r="E18" s="25">
        <v>20</v>
      </c>
      <c r="F18" s="25"/>
      <c r="G18" s="25"/>
      <c r="H18" s="24"/>
      <c r="I18" s="24"/>
      <c r="J18" s="24"/>
      <c r="K18" s="26"/>
      <c r="L18" s="27">
        <f>IF(M18&gt;8,(LARGE(E18:K18,1)+LARGE(E18:K18,2)+LARGE(E18:K18,3)+LARGE(E18:K18,4)+LARGE(E18:K18,5)+LARGE(E18:K18,6)+LARGE(E18:K18,7)+LARGE(E18:K18,8)),(SUM(E18:K18)))</f>
        <v>20</v>
      </c>
      <c r="M18" s="28">
        <f>COUNTA(E18:K18)</f>
        <v>1</v>
      </c>
      <c r="N18" s="28">
        <f>IF(M18&gt;0,L18,0)</f>
        <v>20</v>
      </c>
      <c r="O18" s="29"/>
      <c r="P18" s="30">
        <v>1214</v>
      </c>
      <c r="Q18" t="s" s="31">
        <v>53</v>
      </c>
      <c r="R18" s="32">
        <f>SUMIF(C3:C50,"1214",N3:N50)</f>
        <v>5</v>
      </c>
      <c r="S18" s="33"/>
      <c r="T18" s="34">
        <f>SUMIF(C3:C50,"1214",L3:L50)</f>
        <v>5</v>
      </c>
    </row>
    <row r="19" ht="28.3" customHeight="1">
      <c r="A19" t="s" s="23">
        <f>IF(M19&lt;1,"NO","SI")</f>
        <v>17</v>
      </c>
      <c r="B19" t="s" s="23">
        <v>95</v>
      </c>
      <c r="C19" s="24">
        <v>2062</v>
      </c>
      <c r="D19" t="s" s="23">
        <v>19</v>
      </c>
      <c r="E19" s="25">
        <v>9</v>
      </c>
      <c r="F19" s="25">
        <v>8</v>
      </c>
      <c r="G19" s="25"/>
      <c r="H19" s="24"/>
      <c r="I19" s="24">
        <v>2</v>
      </c>
      <c r="J19" s="24"/>
      <c r="K19" s="26"/>
      <c r="L19" s="27">
        <f>IF(M19&gt;8,(LARGE(E19:K19,1)+LARGE(E19:K19,2)+LARGE(E19:K19,3)+LARGE(E19:K19,4)+LARGE(E19:K19,5)+LARGE(E19:K19,6)+LARGE(E19:K19,7)+LARGE(E19:K19,8)),(SUM(E19:K19)))</f>
        <v>19</v>
      </c>
      <c r="M19" s="28">
        <f>COUNTA(E19:K19)</f>
        <v>3</v>
      </c>
      <c r="N19" s="28">
        <f>IF(M19&gt;0,L19,0)</f>
        <v>19</v>
      </c>
      <c r="O19" s="29"/>
      <c r="P19" s="30">
        <v>1883</v>
      </c>
      <c r="Q19" t="s" s="31">
        <v>54</v>
      </c>
      <c r="R19" s="32">
        <f>SUMIF(C3:C50,"1883",N3:N50)</f>
        <v>0</v>
      </c>
      <c r="S19" s="33"/>
      <c r="T19" s="34">
        <f>SUMIF(C3:C50,"1883",L3:L50)</f>
        <v>0</v>
      </c>
    </row>
    <row r="20" ht="28.3" customHeight="1">
      <c r="A20" t="s" s="23">
        <f>IF(M20&lt;1,"NO","SI")</f>
        <v>17</v>
      </c>
      <c r="B20" t="s" s="23">
        <v>96</v>
      </c>
      <c r="C20" s="24">
        <v>1028</v>
      </c>
      <c r="D20" t="s" s="23">
        <v>25</v>
      </c>
      <c r="E20" s="25">
        <v>5</v>
      </c>
      <c r="F20" s="25"/>
      <c r="G20" s="25">
        <v>7</v>
      </c>
      <c r="H20" s="24"/>
      <c r="I20" s="24"/>
      <c r="J20" s="24"/>
      <c r="K20" s="26"/>
      <c r="L20" s="27">
        <f>IF(M20&gt;8,(LARGE(E20:K20,1)+LARGE(E20:K20,2)+LARGE(E20:K20,3)+LARGE(E20:K20,4)+LARGE(E20:K20,5)+LARGE(E20:K20,6)+LARGE(E20:K20,7)+LARGE(E20:K20,8)),(SUM(E20:K20)))</f>
        <v>12</v>
      </c>
      <c r="M20" s="28">
        <f>COUNTA(E20:K20)</f>
        <v>2</v>
      </c>
      <c r="N20" s="28">
        <f>IF(M20&gt;0,L20,0)</f>
        <v>12</v>
      </c>
      <c r="O20" s="29"/>
      <c r="P20" s="30">
        <v>1406</v>
      </c>
      <c r="Q20" t="s" s="31">
        <v>55</v>
      </c>
      <c r="R20" s="32">
        <f>SUMIF(C3:C50,"1406",N3:N50)</f>
        <v>0</v>
      </c>
      <c r="S20" s="33"/>
      <c r="T20" s="34">
        <f>SUMIF(C3:C50,"1406",L3:L50)</f>
        <v>0</v>
      </c>
    </row>
    <row r="21" ht="28.3" customHeight="1">
      <c r="A21" t="s" s="23">
        <f>IF(M21&lt;1,"NO","SI")</f>
        <v>17</v>
      </c>
      <c r="B21" t="s" s="23">
        <v>97</v>
      </c>
      <c r="C21" s="24">
        <v>2077</v>
      </c>
      <c r="D21" t="s" s="23">
        <v>22</v>
      </c>
      <c r="E21" s="25"/>
      <c r="F21" s="25"/>
      <c r="G21" s="25"/>
      <c r="H21" s="24"/>
      <c r="I21" s="24">
        <v>8</v>
      </c>
      <c r="J21" s="24"/>
      <c r="K21" s="26"/>
      <c r="L21" s="27">
        <f>IF(M21&gt;8,(LARGE(E21:K21,1)+LARGE(E21:K21,2)+LARGE(E21:K21,3)+LARGE(E21:K21,4)+LARGE(E21:K21,5)+LARGE(E21:K21,6)+LARGE(E21:K21,7)+LARGE(E21:K21,8)),(SUM(E21:K21)))</f>
        <v>8</v>
      </c>
      <c r="M21" s="28">
        <f>COUNTA(E21:K21)</f>
        <v>1</v>
      </c>
      <c r="N21" s="28">
        <f>IF(M21&gt;0,L21,0)</f>
        <v>8</v>
      </c>
      <c r="O21" s="29"/>
      <c r="P21" s="30">
        <v>69</v>
      </c>
      <c r="Q21" t="s" s="31">
        <v>56</v>
      </c>
      <c r="R21" s="32">
        <f>SUMIF(C3:C50,"69",N3:N50)</f>
        <v>0</v>
      </c>
      <c r="S21" s="33"/>
      <c r="T21" s="34">
        <f>SUMIF(C3:C50,"69",L3:L50)</f>
        <v>0</v>
      </c>
    </row>
    <row r="22" ht="28.3" customHeight="1">
      <c r="A22" t="s" s="23">
        <f>IF(M22&lt;1,"NO","SI")</f>
        <v>17</v>
      </c>
      <c r="B22" t="s" s="23">
        <v>98</v>
      </c>
      <c r="C22" s="24">
        <v>2062</v>
      </c>
      <c r="D22" t="s" s="23">
        <v>19</v>
      </c>
      <c r="E22" s="25"/>
      <c r="F22" s="25">
        <v>7</v>
      </c>
      <c r="G22" s="25"/>
      <c r="H22" s="24"/>
      <c r="I22" s="24"/>
      <c r="J22" s="24"/>
      <c r="K22" s="26"/>
      <c r="L22" s="27">
        <f>IF(M22&gt;8,(LARGE(E22:K22,1)+LARGE(E22:K22,2)+LARGE(E22:K22,3)+LARGE(E22:K22,4)+LARGE(E22:K22,5)+LARGE(E22:K22,6)+LARGE(E22:K22,7)+LARGE(E22:K22,8)),(SUM(E22:K22)))</f>
        <v>7</v>
      </c>
      <c r="M22" s="28">
        <f>COUNTA(E22:K22)</f>
        <v>1</v>
      </c>
      <c r="N22" s="28">
        <f>IF(M22&gt;0,L22,0)</f>
        <v>7</v>
      </c>
      <c r="O22" s="29"/>
      <c r="P22" s="30">
        <v>1533</v>
      </c>
      <c r="Q22" t="s" s="31">
        <v>57</v>
      </c>
      <c r="R22" s="32">
        <f>SUMIF(C3:C50,"1533",N3:N50)</f>
        <v>0</v>
      </c>
      <c r="S22" s="33"/>
      <c r="T22" s="34">
        <f>SUMIF(C3:C50,"1533",L3:L50)</f>
        <v>0</v>
      </c>
    </row>
    <row r="23" ht="28.3" customHeight="1">
      <c r="A23" t="s" s="23">
        <f>IF(M23&lt;1,"NO","SI")</f>
        <v>17</v>
      </c>
      <c r="B23" t="s" s="23">
        <v>99</v>
      </c>
      <c r="C23" s="24">
        <v>1028</v>
      </c>
      <c r="D23" t="s" s="23">
        <v>25</v>
      </c>
      <c r="E23" s="25"/>
      <c r="F23" s="25"/>
      <c r="G23" s="25"/>
      <c r="H23" s="24"/>
      <c r="I23" s="24">
        <v>7</v>
      </c>
      <c r="J23" s="24"/>
      <c r="K23" s="26"/>
      <c r="L23" s="27">
        <f>IF(M23&gt;8,(LARGE(E23:K23,1)+LARGE(E23:K23,2)+LARGE(E23:K23,3)+LARGE(E23:K23,4)+LARGE(E23:K23,5)+LARGE(E23:K23,6)+LARGE(E23:K23,7)+LARGE(E23:K23,8)),(SUM(E23:K23)))</f>
        <v>7</v>
      </c>
      <c r="M23" s="28">
        <f>COUNTA(E23:K23)</f>
        <v>1</v>
      </c>
      <c r="N23" s="28">
        <f>IF(M23&gt;0,L23,0)</f>
        <v>7</v>
      </c>
      <c r="O23" s="29"/>
      <c r="P23" s="30">
        <v>77</v>
      </c>
      <c r="Q23" t="s" s="31">
        <v>58</v>
      </c>
      <c r="R23" s="32">
        <f>SUMIF(C3:C50,"77",N3:N50)</f>
        <v>0</v>
      </c>
      <c r="S23" s="33"/>
      <c r="T23" s="34">
        <f>SUMIF(C3:C50,"77",L3:L50)</f>
        <v>0</v>
      </c>
    </row>
    <row r="24" ht="28.3" customHeight="1">
      <c r="A24" t="s" s="23">
        <f>IF(M24&lt;1,"NO","SI")</f>
        <v>17</v>
      </c>
      <c r="B24" t="s" s="23">
        <v>100</v>
      </c>
      <c r="C24" s="24">
        <v>1990</v>
      </c>
      <c r="D24" t="s" s="23">
        <v>36</v>
      </c>
      <c r="E24" s="25"/>
      <c r="F24" s="25">
        <v>5</v>
      </c>
      <c r="G24" s="25"/>
      <c r="H24" s="24"/>
      <c r="I24" s="24"/>
      <c r="J24" s="24"/>
      <c r="K24" s="26"/>
      <c r="L24" s="27">
        <f>IF(M24&gt;8,(LARGE(E24:K24,1)+LARGE(E24:K24,2)+LARGE(E24:K24,3)+LARGE(E24:K24,4)+LARGE(E24:K24,5)+LARGE(E24:K24,6)+LARGE(E24:K24,7)+LARGE(E24:K24,8)),(SUM(E24:K24)))</f>
        <v>5</v>
      </c>
      <c r="M24" s="28">
        <f>COUNTA(E24:K24)</f>
        <v>1</v>
      </c>
      <c r="N24" s="28">
        <f>IF(M24&gt;0,L24,0)</f>
        <v>5</v>
      </c>
      <c r="O24" s="29"/>
      <c r="P24" s="30">
        <v>1554</v>
      </c>
      <c r="Q24" t="s" s="31">
        <v>59</v>
      </c>
      <c r="R24" s="32">
        <f>SUMIF(C3:C50,"1554",N3:N50)</f>
        <v>0</v>
      </c>
      <c r="S24" s="33"/>
      <c r="T24" s="34">
        <f>SUMIF(C3:C50,"1554",L3:L50)</f>
        <v>0</v>
      </c>
    </row>
    <row r="25" ht="28.3" customHeight="1">
      <c r="A25" t="s" s="23">
        <f>IF(M25&lt;1,"NO","SI")</f>
        <v>17</v>
      </c>
      <c r="B25" t="s" s="23">
        <v>101</v>
      </c>
      <c r="C25" s="24">
        <v>1214</v>
      </c>
      <c r="D25" t="s" s="23">
        <v>102</v>
      </c>
      <c r="E25" s="25">
        <v>5</v>
      </c>
      <c r="F25" s="25"/>
      <c r="G25" s="25"/>
      <c r="H25" s="24"/>
      <c r="I25" s="24"/>
      <c r="J25" s="24"/>
      <c r="K25" s="26"/>
      <c r="L25" s="27">
        <f>IF(M25&gt;8,(LARGE(E25:K25,1)+LARGE(E25:K25,2)+LARGE(E25:K25,3)+LARGE(E25:K25,4)+LARGE(E25:K25,5)+LARGE(E25:K25,6)+LARGE(E25:K25,7)+LARGE(E25:K25,8)),(SUM(E25:K25)))</f>
        <v>5</v>
      </c>
      <c r="M25" s="28">
        <f>COUNTA(E25:K25)</f>
        <v>1</v>
      </c>
      <c r="N25" s="28">
        <f>IF(M25&gt;0,L25,0)</f>
        <v>5</v>
      </c>
      <c r="O25" s="29"/>
      <c r="P25" s="39">
        <v>2062</v>
      </c>
      <c r="Q25" t="s" s="31">
        <v>19</v>
      </c>
      <c r="R25" s="32">
        <f>SUMIF(C3:C51,"2062",N3:N51)</f>
        <v>791</v>
      </c>
      <c r="S25" s="33"/>
      <c r="T25" s="34">
        <f>SUMIF(C3:C51,"2062",L3:L51)</f>
        <v>791</v>
      </c>
    </row>
    <row r="26" ht="28.3" customHeight="1">
      <c r="A26" t="s" s="23">
        <f>IF(M26&lt;1,"NO","SI")</f>
        <v>17</v>
      </c>
      <c r="B26" t="s" s="23">
        <v>103</v>
      </c>
      <c r="C26" s="24">
        <v>1028</v>
      </c>
      <c r="D26" t="s" s="23">
        <v>25</v>
      </c>
      <c r="E26" s="25"/>
      <c r="F26" s="25"/>
      <c r="G26" s="25"/>
      <c r="H26" s="24"/>
      <c r="I26" s="24">
        <v>2</v>
      </c>
      <c r="J26" s="24"/>
      <c r="K26" s="26"/>
      <c r="L26" s="27">
        <f>IF(M26&gt;8,(LARGE(E26:K26,1)+LARGE(E26:K26,2)+LARGE(E26:K26,3)+LARGE(E26:K26,4)+LARGE(E26:K26,5)+LARGE(E26:K26,6)+LARGE(E26:K26,7)+LARGE(E26:K26,8)),(SUM(E26:K26)))</f>
        <v>2</v>
      </c>
      <c r="M26" s="28">
        <f>COUNTA(E26:K26)</f>
        <v>1</v>
      </c>
      <c r="N26" s="28">
        <f>IF(M26&gt;0,L26,0)</f>
        <v>2</v>
      </c>
      <c r="O26" s="29"/>
      <c r="P26" s="39">
        <v>2077</v>
      </c>
      <c r="Q26" t="s" s="31">
        <v>22</v>
      </c>
      <c r="R26" s="32">
        <f>SUMIF(C3:C50,"2077",N3:N50)</f>
        <v>116</v>
      </c>
      <c r="S26" s="33"/>
      <c r="T26" s="34">
        <f>SUMIF(C3:C50,"2077",L3:L50)</f>
        <v>116</v>
      </c>
    </row>
    <row r="27" ht="28.3" customHeight="1">
      <c r="A27" t="s" s="23">
        <f>IF(M27&lt;1,"NO","SI")</f>
        <v>17</v>
      </c>
      <c r="B27" t="s" s="23">
        <v>104</v>
      </c>
      <c r="C27" s="24">
        <v>1924</v>
      </c>
      <c r="D27" t="s" s="23">
        <v>105</v>
      </c>
      <c r="E27" s="25"/>
      <c r="F27" s="25"/>
      <c r="G27" s="25"/>
      <c r="H27" s="24"/>
      <c r="I27" s="24">
        <v>2</v>
      </c>
      <c r="J27" s="24"/>
      <c r="K27" s="26"/>
      <c r="L27" s="27">
        <f>IF(M27&gt;8,(LARGE(E27:K27,1)+LARGE(E27:K27,2)+LARGE(E27:K27,3)+LARGE(E27:K27,4)+LARGE(E27:K27,5)+LARGE(E27:K27,6)+LARGE(E27:K27,7)+LARGE(E27:K27,8)),(SUM(E27:K27)))</f>
        <v>2</v>
      </c>
      <c r="M27" s="28">
        <f>COUNTA(E27:K27)</f>
        <v>1</v>
      </c>
      <c r="N27" s="28">
        <f>IF(M27&gt;0,L27,0)</f>
        <v>2</v>
      </c>
      <c r="O27" s="29"/>
      <c r="P27" s="39">
        <v>2030</v>
      </c>
      <c r="Q27" t="s" s="31">
        <v>60</v>
      </c>
      <c r="R27" s="32">
        <f>SUMIF(C4:C51,"2030",N4:N51)</f>
        <v>0</v>
      </c>
      <c r="S27" s="33"/>
      <c r="T27" s="34">
        <f>SUMIF(C4:C51,"2030",L4:L51)</f>
        <v>0</v>
      </c>
    </row>
    <row r="28" ht="28.3" customHeight="1">
      <c r="A28" t="s" s="23">
        <f>IF(M28&lt;1,"NO","SI")</f>
        <v>52</v>
      </c>
      <c r="B28" s="24"/>
      <c r="C28" s="24"/>
      <c r="D28" s="24"/>
      <c r="E28" s="25"/>
      <c r="F28" s="25"/>
      <c r="G28" s="25"/>
      <c r="H28" s="24"/>
      <c r="I28" s="24"/>
      <c r="J28" s="24"/>
      <c r="K28" s="26"/>
      <c r="L28" s="27">
        <f>IF(M28&gt;8,(LARGE(E28:K28,1)+LARGE(E28:K28,2)+LARGE(E28:K28,3)+LARGE(E28:K28,4)+LARGE(E28:K28,5)+LARGE(E28:K28,6)+LARGE(E28:K28,7)+LARGE(E28:K28,8)),(SUM(E28:K28)))</f>
        <v>0</v>
      </c>
      <c r="M28" s="28">
        <f>COUNTA(E28:K28)</f>
        <v>0</v>
      </c>
      <c r="N28" s="28">
        <f>IF(M28&gt;0,L28,0)</f>
        <v>0</v>
      </c>
      <c r="O28" s="29"/>
      <c r="P28" s="39">
        <v>87</v>
      </c>
      <c r="Q28" t="s" s="31">
        <v>61</v>
      </c>
      <c r="R28" s="32">
        <f>SUMIF(C3:C50,"87",N3:N50)</f>
        <v>0</v>
      </c>
      <c r="S28" s="33"/>
      <c r="T28" s="34">
        <f>SUMIF(C3:C50,"87",L3:L50)</f>
        <v>0</v>
      </c>
    </row>
    <row r="29" ht="28.3" customHeight="1">
      <c r="A29" t="s" s="23">
        <f>IF(M29&lt;1,"NO","SI")</f>
        <v>52</v>
      </c>
      <c r="B29" s="24"/>
      <c r="C29" s="24"/>
      <c r="D29" s="24"/>
      <c r="E29" s="25"/>
      <c r="F29" s="25"/>
      <c r="G29" s="25"/>
      <c r="H29" s="24"/>
      <c r="I29" s="24"/>
      <c r="J29" s="24"/>
      <c r="K29" s="26"/>
      <c r="L29" s="27">
        <f>IF(M29&gt;8,(LARGE(E29:K29,1)+LARGE(E29:K29,2)+LARGE(E29:K29,3)+LARGE(E29:K29,4)+LARGE(E29:K29,5)+LARGE(E29:K29,6)+LARGE(E29:K29,7)+LARGE(E29:K29,8)),(SUM(E29:K29)))</f>
        <v>0</v>
      </c>
      <c r="M29" s="28">
        <f>COUNTA(E29:K29)</f>
        <v>0</v>
      </c>
      <c r="N29" s="28">
        <f>IF(M29&gt;0,L29,0)</f>
        <v>0</v>
      </c>
      <c r="O29" s="29"/>
      <c r="P29" s="39">
        <v>2113</v>
      </c>
      <c r="Q29" t="s" s="31">
        <v>62</v>
      </c>
      <c r="R29" s="32">
        <f>SUMIF(C4:C51,"2113",N4:N51)</f>
        <v>0</v>
      </c>
      <c r="S29" s="33"/>
      <c r="T29" s="34">
        <f>SUMIF(C4:C51,"2113",L4:L51)</f>
        <v>0</v>
      </c>
    </row>
    <row r="30" ht="28.3" customHeight="1">
      <c r="A30" t="s" s="23">
        <f>IF(M30&lt;1,"NO","SI")</f>
        <v>52</v>
      </c>
      <c r="B30" s="24"/>
      <c r="C30" s="24"/>
      <c r="D30" s="24"/>
      <c r="E30" s="25"/>
      <c r="F30" s="25"/>
      <c r="G30" s="25"/>
      <c r="H30" s="24"/>
      <c r="I30" s="24"/>
      <c r="J30" s="24"/>
      <c r="K30" s="26"/>
      <c r="L30" s="27">
        <f>IF(M30&gt;8,(LARGE(E30:K30,1)+LARGE(E30:K30,2)+LARGE(E30:K30,3)+LARGE(E30:K30,4)+LARGE(E30:K30,5)+LARGE(E30:K30,6)+LARGE(E30:K30,7)+LARGE(E30:K30,8)),(SUM(E30:K30)))</f>
        <v>0</v>
      </c>
      <c r="M30" s="28">
        <f>COUNTA(E30:K30)</f>
        <v>0</v>
      </c>
      <c r="N30" s="28">
        <f>IF(M30&gt;0,L30,0)</f>
        <v>0</v>
      </c>
      <c r="O30" s="29"/>
      <c r="P30" s="39"/>
      <c r="Q30" s="40"/>
      <c r="R30" s="41"/>
      <c r="S30" s="33"/>
      <c r="T30" s="42"/>
    </row>
    <row r="31" ht="28.3" customHeight="1">
      <c r="A31" t="s" s="23">
        <f>IF(M31&lt;1,"NO","SI")</f>
        <v>52</v>
      </c>
      <c r="B31" s="24"/>
      <c r="C31" s="24"/>
      <c r="D31" s="24"/>
      <c r="E31" s="25"/>
      <c r="F31" s="25"/>
      <c r="G31" s="25"/>
      <c r="H31" s="24"/>
      <c r="I31" s="24"/>
      <c r="J31" s="24"/>
      <c r="K31" s="26"/>
      <c r="L31" s="27">
        <f>IF(M31&gt;8,(LARGE(E31:K31,1)+LARGE(E31:K31,2)+LARGE(E31:K31,3)+LARGE(E31:K31,4)+LARGE(E31:K31,5)+LARGE(E31:K31,6)+LARGE(E31:K31,7)+LARGE(E31:K31,8)),(SUM(E31:K31)))</f>
        <v>0</v>
      </c>
      <c r="M31" s="28">
        <f>COUNTA(E31:K31)</f>
        <v>0</v>
      </c>
      <c r="N31" s="28">
        <f>IF(M31&gt;0,L31,0)</f>
        <v>0</v>
      </c>
      <c r="O31" s="29"/>
      <c r="P31" s="39"/>
      <c r="Q31" s="40"/>
      <c r="R31" s="41"/>
      <c r="S31" s="33"/>
      <c r="T31" s="42"/>
    </row>
    <row r="32" ht="28.3" customHeight="1">
      <c r="A32" t="s" s="23">
        <f>IF(M32&lt;1,"NO","SI")</f>
        <v>52</v>
      </c>
      <c r="B32" s="24"/>
      <c r="C32" s="24"/>
      <c r="D32" s="24"/>
      <c r="E32" s="25"/>
      <c r="F32" s="25"/>
      <c r="G32" s="25"/>
      <c r="H32" s="24"/>
      <c r="I32" s="24"/>
      <c r="J32" s="24"/>
      <c r="K32" s="26"/>
      <c r="L32" s="27">
        <f>IF(M32&gt;8,(LARGE(E32:K32,1)+LARGE(E32:K32,2)+LARGE(E32:K32,3)+LARGE(E32:K32,4)+LARGE(E32:K32,5)+LARGE(E32:K32,6)+LARGE(E32:K32,7)+LARGE(E32:K32,8)),(SUM(E32:K32)))</f>
        <v>0</v>
      </c>
      <c r="M32" s="28">
        <f>COUNTA(E32:K32)</f>
        <v>0</v>
      </c>
      <c r="N32" s="28">
        <f>IF(M32&gt;0,L32,0)</f>
        <v>0</v>
      </c>
      <c r="O32" s="29"/>
      <c r="P32" s="39"/>
      <c r="Q32" s="40"/>
      <c r="R32" s="41"/>
      <c r="S32" s="33"/>
      <c r="T32" s="42"/>
    </row>
    <row r="33" ht="28.3" customHeight="1">
      <c r="A33" t="s" s="23">
        <f>IF(M33&lt;1,"NO","SI")</f>
        <v>52</v>
      </c>
      <c r="B33" s="24"/>
      <c r="C33" s="24"/>
      <c r="D33" s="24"/>
      <c r="E33" s="25"/>
      <c r="F33" s="25"/>
      <c r="G33" s="25"/>
      <c r="H33" s="24"/>
      <c r="I33" s="24"/>
      <c r="J33" s="24"/>
      <c r="K33" s="26"/>
      <c r="L33" s="27">
        <f>IF(M33&gt;8,(LARGE(E33:K33,1)+LARGE(E33:K33,2)+LARGE(E33:K33,3)+LARGE(E33:K33,4)+LARGE(E33:K33,5)+LARGE(E33:K33,6)+LARGE(E33:K33,7)+LARGE(E33:K33,8)),(SUM(E33:K33)))</f>
        <v>0</v>
      </c>
      <c r="M33" s="28">
        <f>COUNTA(E33:K33)</f>
        <v>0</v>
      </c>
      <c r="N33" s="28">
        <f>IF(M33&gt;0,L33,0)</f>
        <v>0</v>
      </c>
      <c r="O33" s="29"/>
      <c r="P33" s="39"/>
      <c r="Q33" s="40"/>
      <c r="R33" s="41"/>
      <c r="S33" s="33"/>
      <c r="T33" s="42"/>
    </row>
    <row r="34" ht="28.3" customHeight="1">
      <c r="A34" t="s" s="23">
        <f>IF(M34&lt;1,"NO","SI")</f>
        <v>52</v>
      </c>
      <c r="B34" s="24"/>
      <c r="C34" s="24"/>
      <c r="D34" s="24"/>
      <c r="E34" s="25"/>
      <c r="F34" s="25"/>
      <c r="G34" s="25"/>
      <c r="H34" s="24"/>
      <c r="I34" s="24"/>
      <c r="J34" s="24"/>
      <c r="K34" s="26"/>
      <c r="L34" s="27">
        <f>IF(M34&gt;8,(LARGE(E34:K34,1)+LARGE(E34:K34,2)+LARGE(E34:K34,3)+LARGE(E34:K34,4)+LARGE(E34:K34,5)+LARGE(E34:K34,6)+LARGE(E34:K34,7)+LARGE(E34:K34,8)),(SUM(E34:K34)))</f>
        <v>0</v>
      </c>
      <c r="M34" s="28">
        <f>COUNTA(E34:K34)</f>
        <v>0</v>
      </c>
      <c r="N34" s="28">
        <f>IF(M34&gt;0,L34,0)</f>
        <v>0</v>
      </c>
      <c r="O34" s="29"/>
      <c r="P34" s="39"/>
      <c r="Q34" s="40"/>
      <c r="R34" s="41"/>
      <c r="S34" s="33"/>
      <c r="T34" s="42"/>
    </row>
    <row r="35" ht="28.3" customHeight="1">
      <c r="A35" t="s" s="23">
        <f>IF(M35&lt;1,"NO","SI")</f>
        <v>52</v>
      </c>
      <c r="B35" s="24"/>
      <c r="C35" s="24"/>
      <c r="D35" s="24"/>
      <c r="E35" s="25"/>
      <c r="F35" s="25"/>
      <c r="G35" s="25"/>
      <c r="H35" s="24"/>
      <c r="I35" s="24"/>
      <c r="J35" s="24"/>
      <c r="K35" s="26"/>
      <c r="L35" s="27">
        <f>IF(M35&gt;8,(LARGE(E35:K35,1)+LARGE(E35:K35,2)+LARGE(E35:K35,3)+LARGE(E35:K35,4)+LARGE(E35:K35,5)+LARGE(E35:K35,6)+LARGE(E35:K35,7)+LARGE(E35:K35,8)),(SUM(E35:K35)))</f>
        <v>0</v>
      </c>
      <c r="M35" s="28">
        <f>COUNTA(E35:K35)</f>
        <v>0</v>
      </c>
      <c r="N35" s="28">
        <f>IF(M35&gt;0,L35,0)</f>
        <v>0</v>
      </c>
      <c r="O35" s="29"/>
      <c r="P35" s="39"/>
      <c r="Q35" s="40"/>
      <c r="R35" s="41"/>
      <c r="S35" s="33"/>
      <c r="T35" s="42"/>
    </row>
    <row r="36" ht="28.3" customHeight="1">
      <c r="A36" t="s" s="23">
        <f>IF(M36&lt;1,"NO","SI")</f>
        <v>52</v>
      </c>
      <c r="B36" s="24"/>
      <c r="C36" s="24"/>
      <c r="D36" s="24"/>
      <c r="E36" s="25"/>
      <c r="F36" s="25"/>
      <c r="G36" s="25"/>
      <c r="H36" s="24"/>
      <c r="I36" s="24"/>
      <c r="J36" s="24"/>
      <c r="K36" s="26"/>
      <c r="L36" s="27">
        <f>IF(M36&gt;8,(LARGE(E36:K36,1)+LARGE(E36:K36,2)+LARGE(E36:K36,3)+LARGE(E36:K36,4)+LARGE(E36:K36,5)+LARGE(E36:K36,6)+LARGE(E36:K36,7)+LARGE(E36:K36,8)),(SUM(E36:K36)))</f>
        <v>0</v>
      </c>
      <c r="M36" s="28">
        <f>COUNTA(E36:K36)</f>
        <v>0</v>
      </c>
      <c r="N36" s="28">
        <f>IF(M36&gt;0,L36,0)</f>
        <v>0</v>
      </c>
      <c r="O36" s="29"/>
      <c r="P36" s="39"/>
      <c r="Q36" s="40"/>
      <c r="R36" s="41"/>
      <c r="S36" s="33"/>
      <c r="T36" s="42"/>
    </row>
    <row r="37" ht="28.3" customHeight="1">
      <c r="A37" t="s" s="23">
        <f>IF(M37&lt;1,"NO","SI")</f>
        <v>52</v>
      </c>
      <c r="B37" s="24"/>
      <c r="C37" s="24"/>
      <c r="D37" s="24"/>
      <c r="E37" s="25"/>
      <c r="F37" s="25"/>
      <c r="G37" s="25"/>
      <c r="H37" s="24"/>
      <c r="I37" s="24"/>
      <c r="J37" s="24"/>
      <c r="K37" s="26"/>
      <c r="L37" s="27">
        <f>IF(M37&gt;8,(LARGE(E37:K37,1)+LARGE(E37:K37,2)+LARGE(E37:K37,3)+LARGE(E37:K37,4)+LARGE(E37:K37,5)+LARGE(E37:K37,6)+LARGE(E37:K37,7)+LARGE(E37:K37,8)),(SUM(E37:K37)))</f>
        <v>0</v>
      </c>
      <c r="M37" s="28">
        <f>COUNTA(E37:K37)</f>
        <v>0</v>
      </c>
      <c r="N37" s="28">
        <f>IF(M37&gt;0,L37,0)</f>
        <v>0</v>
      </c>
      <c r="O37" s="29"/>
      <c r="P37" s="39"/>
      <c r="Q37" s="40"/>
      <c r="R37" s="41"/>
      <c r="S37" s="33"/>
      <c r="T37" s="42"/>
    </row>
    <row r="38" ht="28.3" customHeight="1">
      <c r="A38" t="s" s="23">
        <f>IF(M38&lt;1,"NO","SI")</f>
        <v>52</v>
      </c>
      <c r="B38" s="24"/>
      <c r="C38" s="24"/>
      <c r="D38" s="24"/>
      <c r="E38" s="25"/>
      <c r="F38" s="25"/>
      <c r="G38" s="25"/>
      <c r="H38" s="24"/>
      <c r="I38" s="24"/>
      <c r="J38" s="24"/>
      <c r="K38" s="26"/>
      <c r="L38" s="27">
        <f>IF(M38&gt;8,(LARGE(E38:K38,1)+LARGE(E38:K38,2)+LARGE(E38:K38,3)+LARGE(E38:K38,4)+LARGE(E38:K38,5)+LARGE(E38:K38,6)+LARGE(E38:K38,7)+LARGE(E38:K38,8)),(SUM(E38:K38)))</f>
        <v>0</v>
      </c>
      <c r="M38" s="28">
        <f>COUNTA(E38:K38)</f>
        <v>0</v>
      </c>
      <c r="N38" s="28">
        <f>IF(M38&gt;0,L38,0)</f>
        <v>0</v>
      </c>
      <c r="O38" s="29"/>
      <c r="P38" s="39"/>
      <c r="Q38" s="40"/>
      <c r="R38" s="41"/>
      <c r="S38" s="33"/>
      <c r="T38" s="42"/>
    </row>
    <row r="39" ht="28.3" customHeight="1">
      <c r="A39" t="s" s="23">
        <f>IF(M39&lt;1,"NO","SI")</f>
        <v>52</v>
      </c>
      <c r="B39" s="24"/>
      <c r="C39" s="24"/>
      <c r="D39" s="24"/>
      <c r="E39" s="25"/>
      <c r="F39" s="25"/>
      <c r="G39" s="25"/>
      <c r="H39" s="24"/>
      <c r="I39" s="24"/>
      <c r="J39" s="24"/>
      <c r="K39" s="26"/>
      <c r="L39" s="27">
        <f>IF(M39&gt;8,(LARGE(E39:K39,1)+LARGE(E39:K39,2)+LARGE(E39:K39,3)+LARGE(E39:K39,4)+LARGE(E39:K39,5)+LARGE(E39:K39,6)+LARGE(E39:K39,7)+LARGE(E39:K39,8)),(SUM(E39:K39)))</f>
        <v>0</v>
      </c>
      <c r="M39" s="28">
        <f>COUNTA(E39:K39)</f>
        <v>0</v>
      </c>
      <c r="N39" s="28">
        <f>IF(M39&gt;0,L39,0)</f>
        <v>0</v>
      </c>
      <c r="O39" s="29"/>
      <c r="P39" s="39"/>
      <c r="Q39" s="40"/>
      <c r="R39" s="41"/>
      <c r="S39" s="33"/>
      <c r="T39" s="42"/>
    </row>
    <row r="40" ht="28.3" customHeight="1">
      <c r="A40" t="s" s="23">
        <f>IF(M40&lt;1,"NO","SI")</f>
        <v>52</v>
      </c>
      <c r="B40" s="24"/>
      <c r="C40" s="24"/>
      <c r="D40" s="24"/>
      <c r="E40" s="25"/>
      <c r="F40" s="25"/>
      <c r="G40" s="25"/>
      <c r="H40" s="24"/>
      <c r="I40" s="24"/>
      <c r="J40" s="24"/>
      <c r="K40" s="26"/>
      <c r="L40" s="27">
        <f>IF(M40&gt;8,(LARGE(E40:K40,1)+LARGE(E40:K40,2)+LARGE(E40:K40,3)+LARGE(E40:K40,4)+LARGE(E40:K40,5)+LARGE(E40:K40,6)+LARGE(E40:K40,7)+LARGE(E40:K40,8)),(SUM(E40:K40)))</f>
        <v>0</v>
      </c>
      <c r="M40" s="28">
        <f>COUNTA(E40:K40)</f>
        <v>0</v>
      </c>
      <c r="N40" s="28">
        <f>IF(M40&gt;0,L40,0)</f>
        <v>0</v>
      </c>
      <c r="O40" s="29"/>
      <c r="P40" s="39"/>
      <c r="Q40" s="40"/>
      <c r="R40" s="41"/>
      <c r="S40" s="33"/>
      <c r="T40" s="42"/>
    </row>
    <row r="41" ht="28.3" customHeight="1">
      <c r="A41" t="s" s="23">
        <f>IF(M41&lt;1,"NO","SI")</f>
        <v>52</v>
      </c>
      <c r="B41" s="24"/>
      <c r="C41" s="24"/>
      <c r="D41" s="24"/>
      <c r="E41" s="25"/>
      <c r="F41" s="25"/>
      <c r="G41" s="25"/>
      <c r="H41" s="24"/>
      <c r="I41" s="24"/>
      <c r="J41" s="24"/>
      <c r="K41" s="26"/>
      <c r="L41" s="27">
        <f>IF(M41&gt;8,(LARGE(E41:K41,1)+LARGE(E41:K41,2)+LARGE(E41:K41,3)+LARGE(E41:K41,4)+LARGE(E41:K41,5)+LARGE(E41:K41,6)+LARGE(E41:K41,7)+LARGE(E41:K41,8)),(SUM(E41:K41)))</f>
        <v>0</v>
      </c>
      <c r="M41" s="28">
        <f>COUNTA(E41:K41)</f>
        <v>0</v>
      </c>
      <c r="N41" s="28">
        <f>IF(M41&gt;0,L41,0)</f>
        <v>0</v>
      </c>
      <c r="O41" s="43"/>
      <c r="P41" s="44"/>
      <c r="Q41" s="45"/>
      <c r="R41" s="46">
        <f>SUM(R3:R40)</f>
        <v>2387</v>
      </c>
      <c r="S41" s="29"/>
      <c r="T41" s="47">
        <f>SUM(T3:T40)</f>
        <v>2387</v>
      </c>
    </row>
    <row r="42" ht="28.3" customHeight="1">
      <c r="A42" t="s" s="23">
        <f>IF(M42&lt;1,"NO","SI")</f>
        <v>52</v>
      </c>
      <c r="B42" s="24"/>
      <c r="C42" s="24"/>
      <c r="D42" s="24"/>
      <c r="E42" s="25"/>
      <c r="F42" s="25"/>
      <c r="G42" s="25"/>
      <c r="H42" s="24"/>
      <c r="I42" s="24"/>
      <c r="J42" s="24"/>
      <c r="K42" s="26"/>
      <c r="L42" s="27">
        <f>IF(M42&gt;8,(LARGE(E42:K42,1)+LARGE(E42:K42,2)+LARGE(E42:K42,3)+LARGE(E42:K42,4)+LARGE(E42:K42,5)+LARGE(E42:K42,6)+LARGE(E42:K42,7)+LARGE(E42:K42,8)),(SUM(E42:K42)))</f>
        <v>0</v>
      </c>
      <c r="M42" s="28">
        <f>COUNTA(E42:K42)</f>
        <v>0</v>
      </c>
      <c r="N42" s="28">
        <f>IF(M42&gt;0,L42,0)</f>
        <v>0</v>
      </c>
      <c r="O42" s="43"/>
      <c r="P42" s="10"/>
      <c r="Q42" s="10"/>
      <c r="R42" s="44"/>
      <c r="S42" s="10"/>
      <c r="T42" s="44"/>
    </row>
    <row r="43" ht="28.3" customHeight="1">
      <c r="A43" t="s" s="23">
        <f>IF(M43&lt;1,"NO","SI")</f>
        <v>52</v>
      </c>
      <c r="B43" s="24"/>
      <c r="C43" s="24"/>
      <c r="D43" s="24"/>
      <c r="E43" s="25"/>
      <c r="F43" s="25"/>
      <c r="G43" s="25"/>
      <c r="H43" s="24"/>
      <c r="I43" s="24"/>
      <c r="J43" s="24"/>
      <c r="K43" s="26"/>
      <c r="L43" s="27">
        <f>IF(M43&gt;8,(LARGE(E43:K43,1)+LARGE(E43:K43,2)+LARGE(E43:K43,3)+LARGE(E43:K43,4)+LARGE(E43:K43,5)+LARGE(E43:K43,6)+LARGE(E43:K43,7)+LARGE(E43:K43,8)),(SUM(E43:K43)))</f>
        <v>0</v>
      </c>
      <c r="M43" s="28">
        <f>COUNTA(E43:K43)</f>
        <v>0</v>
      </c>
      <c r="N43" s="28">
        <f>IF(M43&gt;0,L43,0)</f>
        <v>0</v>
      </c>
      <c r="O43" s="43"/>
      <c r="P43" s="10"/>
      <c r="Q43" s="10"/>
      <c r="R43" s="10"/>
      <c r="S43" s="10"/>
      <c r="T43" s="10"/>
    </row>
    <row r="44" ht="28.3" customHeight="1">
      <c r="A44" t="s" s="23">
        <f>IF(M44&lt;1,"NO","SI")</f>
        <v>52</v>
      </c>
      <c r="B44" s="24"/>
      <c r="C44" s="24"/>
      <c r="D44" s="24"/>
      <c r="E44" s="25"/>
      <c r="F44" s="25"/>
      <c r="G44" s="25"/>
      <c r="H44" s="24"/>
      <c r="I44" s="24"/>
      <c r="J44" s="24"/>
      <c r="K44" s="26"/>
      <c r="L44" s="27">
        <f>IF(M44&gt;8,(LARGE(E44:K44,1)+LARGE(E44:K44,2)+LARGE(E44:K44,3)+LARGE(E44:K44,4)+LARGE(E44:K44,5)+LARGE(E44:K44,6)+LARGE(E44:K44,7)+LARGE(E44:K44,8)),(SUM(E44:K44)))</f>
        <v>0</v>
      </c>
      <c r="M44" s="28">
        <f>COUNTA(E44:K44)</f>
        <v>0</v>
      </c>
      <c r="N44" s="28">
        <f>IF(M44&gt;0,L44,0)</f>
        <v>0</v>
      </c>
      <c r="O44" s="43"/>
      <c r="P44" s="10"/>
      <c r="Q44" s="10"/>
      <c r="R44" s="10"/>
      <c r="S44" s="10"/>
      <c r="T44" s="10"/>
    </row>
    <row r="45" ht="28.3" customHeight="1">
      <c r="A45" t="s" s="23">
        <f>IF(M45&lt;1,"NO","SI")</f>
        <v>52</v>
      </c>
      <c r="B45" s="24"/>
      <c r="C45" s="24"/>
      <c r="D45" s="24"/>
      <c r="E45" s="25"/>
      <c r="F45" s="25"/>
      <c r="G45" s="25"/>
      <c r="H45" s="24"/>
      <c r="I45" s="24"/>
      <c r="J45" s="24"/>
      <c r="K45" s="26"/>
      <c r="L45" s="27">
        <f>IF(M45&gt;8,(LARGE(E45:K45,1)+LARGE(E45:K45,2)+LARGE(E45:K45,3)+LARGE(E45:K45,4)+LARGE(E45:K45,5)+LARGE(E45:K45,6)+LARGE(E45:K45,7)+LARGE(E45:K45,8)),(SUM(E45:K45)))</f>
        <v>0</v>
      </c>
      <c r="M45" s="28">
        <f>COUNTA(E45:K45)</f>
        <v>0</v>
      </c>
      <c r="N45" s="28">
        <f>IF(M45&gt;0,L45,0)</f>
        <v>0</v>
      </c>
      <c r="O45" s="43"/>
      <c r="P45" s="10"/>
      <c r="Q45" s="10"/>
      <c r="R45" s="10"/>
      <c r="S45" s="10"/>
      <c r="T45" s="10"/>
    </row>
    <row r="46" ht="28.3" customHeight="1">
      <c r="A46" t="s" s="23">
        <f>IF(M46&lt;1,"NO","SI")</f>
        <v>52</v>
      </c>
      <c r="B46" s="24"/>
      <c r="C46" s="24"/>
      <c r="D46" s="24"/>
      <c r="E46" s="25"/>
      <c r="F46" s="25"/>
      <c r="G46" s="25"/>
      <c r="H46" s="24"/>
      <c r="I46" s="24"/>
      <c r="J46" s="24"/>
      <c r="K46" s="26"/>
      <c r="L46" s="27">
        <f>IF(M46&gt;8,(LARGE(E46:K46,1)+LARGE(E46:K46,2)+LARGE(E46:K46,3)+LARGE(E46:K46,4)+LARGE(E46:K46,5)+LARGE(E46:K46,6)+LARGE(E46:K46,7)+LARGE(E46:K46,8)),(SUM(E46:K46)))</f>
        <v>0</v>
      </c>
      <c r="M46" s="28">
        <f>COUNTA(E46:K46)</f>
        <v>0</v>
      </c>
      <c r="N46" s="28">
        <f>IF(M46&gt;0,L46,0)</f>
        <v>0</v>
      </c>
      <c r="O46" s="43"/>
      <c r="P46" s="10"/>
      <c r="Q46" s="10"/>
      <c r="R46" s="10"/>
      <c r="S46" s="10"/>
      <c r="T46" s="10"/>
    </row>
    <row r="47" ht="28.3" customHeight="1">
      <c r="A47" t="s" s="23">
        <f>IF(M47&lt;1,"NO","SI")</f>
        <v>52</v>
      </c>
      <c r="B47" s="24"/>
      <c r="C47" s="24"/>
      <c r="D47" s="24"/>
      <c r="E47" s="25"/>
      <c r="F47" s="25"/>
      <c r="G47" s="25"/>
      <c r="H47" s="24"/>
      <c r="I47" s="24"/>
      <c r="J47" s="24"/>
      <c r="K47" s="26"/>
      <c r="L47" s="27">
        <f>IF(M47&gt;8,(LARGE(E47:K47,1)+LARGE(E47:K47,2)+LARGE(E47:K47,3)+LARGE(E47:K47,4)+LARGE(E47:K47,5)+LARGE(E47:K47,6)+LARGE(E47:K47,7)+LARGE(E47:K47,8)),(SUM(E47:K47)))</f>
        <v>0</v>
      </c>
      <c r="M47" s="28">
        <f>COUNTA(E47:K47)</f>
        <v>0</v>
      </c>
      <c r="N47" s="28">
        <f>IF(M47&gt;0,L47,0)</f>
        <v>0</v>
      </c>
      <c r="O47" s="43"/>
      <c r="P47" s="10"/>
      <c r="Q47" s="10"/>
      <c r="R47" s="10"/>
      <c r="S47" s="10"/>
      <c r="T47" s="10"/>
    </row>
    <row r="48" ht="28.3" customHeight="1">
      <c r="A48" t="s" s="23">
        <f>IF(M48&lt;1,"NO","SI")</f>
        <v>52</v>
      </c>
      <c r="B48" s="24"/>
      <c r="C48" s="24"/>
      <c r="D48" s="24"/>
      <c r="E48" s="25"/>
      <c r="F48" s="25"/>
      <c r="G48" s="25"/>
      <c r="H48" s="24"/>
      <c r="I48" s="24"/>
      <c r="J48" s="24"/>
      <c r="K48" s="26"/>
      <c r="L48" s="27">
        <f>IF(M48&gt;8,(LARGE(E48:K48,1)+LARGE(E48:K48,2)+LARGE(E48:K48,3)+LARGE(E48:K48,4)+LARGE(E48:K48,5)+LARGE(E48:K48,6)+LARGE(E48:K48,7)+LARGE(E48:K48,8)),(SUM(E48:K48)))</f>
        <v>0</v>
      </c>
      <c r="M48" s="28">
        <f>COUNTA(E48:K48)</f>
        <v>0</v>
      </c>
      <c r="N48" s="28">
        <f>IF(M48&gt;0,L48,0)</f>
        <v>0</v>
      </c>
      <c r="O48" s="43"/>
      <c r="P48" s="10"/>
      <c r="Q48" s="10"/>
      <c r="R48" s="10"/>
      <c r="S48" s="10"/>
      <c r="T48" s="10"/>
    </row>
    <row r="49" ht="28.3" customHeight="1">
      <c r="A49" t="s" s="23">
        <f>IF(M49&lt;1,"NO","SI")</f>
        <v>52</v>
      </c>
      <c r="B49" s="24"/>
      <c r="C49" s="24"/>
      <c r="D49" s="24"/>
      <c r="E49" s="25"/>
      <c r="F49" s="25"/>
      <c r="G49" s="25"/>
      <c r="H49" s="24"/>
      <c r="I49" s="24"/>
      <c r="J49" s="24"/>
      <c r="K49" s="26"/>
      <c r="L49" s="27">
        <f>IF(M49&gt;8,(LARGE(E49:K49,1)+LARGE(E49:K49,2)+LARGE(E49:K49,3)+LARGE(E49:K49,4)+LARGE(E49:K49,5)+LARGE(E49:K49,6)+LARGE(E49:K49,7)+LARGE(E49:K49,8)),(SUM(E49:K49)))</f>
        <v>0</v>
      </c>
      <c r="M49" s="28">
        <f>COUNTA(E49:K49)</f>
        <v>0</v>
      </c>
      <c r="N49" s="28">
        <f>IF(M49&gt;0,L49,0)</f>
        <v>0</v>
      </c>
      <c r="O49" s="43"/>
      <c r="P49" s="10"/>
      <c r="Q49" s="10"/>
      <c r="R49" s="10"/>
      <c r="S49" s="10"/>
      <c r="T49" s="10"/>
    </row>
    <row r="50" ht="28.3" customHeight="1">
      <c r="A50" t="s" s="23">
        <f>IF(M50&lt;1,"NO","SI")</f>
        <v>52</v>
      </c>
      <c r="B50" s="24"/>
      <c r="C50" s="24"/>
      <c r="D50" s="24"/>
      <c r="E50" s="25"/>
      <c r="F50" s="25"/>
      <c r="G50" s="25"/>
      <c r="H50" s="24"/>
      <c r="I50" s="24"/>
      <c r="J50" s="24"/>
      <c r="K50" s="26"/>
      <c r="L50" s="27">
        <f>IF(M50&gt;8,(LARGE(E50:K50,1)+LARGE(E50:K50,2)+LARGE(E50:K50,3)+LARGE(E50:K50,4)+LARGE(E50:K50,5)+LARGE(E50:K50,6)+LARGE(E50:K50,7)+LARGE(E50:K50,8)),(SUM(E50:K50)))</f>
        <v>0</v>
      </c>
      <c r="M50" s="28">
        <f>COUNTA(E50:K50)</f>
        <v>0</v>
      </c>
      <c r="N50" s="28">
        <f>IF(M50&gt;0,L50,0)</f>
        <v>0</v>
      </c>
      <c r="O50" s="43"/>
      <c r="P50" s="10"/>
      <c r="Q50" s="10"/>
      <c r="R50" s="10"/>
      <c r="S50" s="10"/>
      <c r="T50" s="10"/>
    </row>
    <row r="51" ht="28.3" customHeight="1">
      <c r="A51" s="73">
        <f>COUNTIF(A3:A50,"SI")</f>
        <v>25</v>
      </c>
      <c r="B51" s="49">
        <f>COUNTA(B3:B50)</f>
        <v>25</v>
      </c>
      <c r="C51" s="49"/>
      <c r="D51" s="49"/>
      <c r="E51" s="50"/>
      <c r="F51" s="50"/>
      <c r="G51" s="50"/>
      <c r="H51" s="49"/>
      <c r="I51" s="49"/>
      <c r="J51" s="49"/>
      <c r="K51" s="51"/>
      <c r="L51" s="52">
        <f>SUM(L3:L50)</f>
        <v>2387</v>
      </c>
      <c r="M51" s="53"/>
      <c r="N51" s="28">
        <f>SUM(N3:N50)</f>
        <v>2387</v>
      </c>
      <c r="O51" s="43"/>
      <c r="P51" s="10"/>
      <c r="Q51" s="10"/>
      <c r="R51" s="10"/>
      <c r="S51" s="10"/>
      <c r="T51" s="10"/>
    </row>
    <row r="52" ht="28.3" customHeight="1">
      <c r="A52" s="48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44"/>
      <c r="M52" s="54"/>
      <c r="N52" s="74"/>
      <c r="O52" s="43"/>
      <c r="P52" s="10"/>
      <c r="Q52" s="10"/>
      <c r="R52" s="10"/>
      <c r="S52" s="10"/>
      <c r="T52" s="10"/>
    </row>
    <row r="53" ht="28.3" customHeight="1">
      <c r="A53" s="49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54"/>
      <c r="N53" s="74"/>
      <c r="O53" s="43"/>
      <c r="P53" s="10"/>
      <c r="Q53" s="10"/>
      <c r="R53" s="10"/>
      <c r="S53" s="10"/>
      <c r="T53" s="10"/>
    </row>
  </sheetData>
  <mergeCells count="1">
    <mergeCell ref="A1:G1"/>
  </mergeCells>
  <pageMargins left="1" right="1" top="1" bottom="1" header="0.25" footer="0.25"/>
  <pageSetup firstPageNumber="1" fitToHeight="1" fitToWidth="1" scale="100" useFirstPageNumber="0" orientation="portrait" pageOrder="downThenOver"/>
  <headerFooter>
    <oddHeader>&amp;L&amp;"Times New Roman,Regular"&amp;12&amp;K000000CU M</oddHeader>
    <oddFooter>&amp;L&amp;"Helvetica,Regular"&amp;12&amp;K000000&amp;P</oddFooter>
  </headerFooter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dimension ref="A1:L17"/>
  <sheetViews>
    <sheetView workbookViewId="0" showGridLines="0" defaultGridColor="1"/>
  </sheetViews>
  <sheetFormatPr defaultColWidth="16.3333" defaultRowHeight="18" customHeight="1" outlineLevelRow="0" outlineLevelCol="0"/>
  <cols>
    <col min="1" max="1" width="4.73438" style="75" customWidth="1"/>
    <col min="2" max="2" width="23.4609" style="75" customWidth="1"/>
    <col min="3" max="3" width="8.07812" style="75" customWidth="1"/>
    <col min="4" max="4" width="24.3203" style="75" customWidth="1"/>
    <col min="5" max="5" width="11.4609" style="75" customWidth="1"/>
    <col min="6" max="6" width="11.4141" style="75" customWidth="1"/>
    <col min="7" max="7" width="11.6953" style="75" customWidth="1"/>
    <col min="8" max="8" width="11.6797" style="75" customWidth="1"/>
    <col min="9" max="9" width="11.5391" style="75" customWidth="1"/>
    <col min="10" max="10" width="11.6562" style="75" customWidth="1"/>
    <col min="11" max="11" width="11.2812" style="75" customWidth="1"/>
    <col min="12" max="12" width="6.57812" style="75" customWidth="1"/>
    <col min="13" max="256" width="16.3516" style="75" customWidth="1"/>
  </cols>
  <sheetData>
    <row r="1" ht="20.35" customHeight="1">
      <c r="A1" t="s" s="56">
        <v>75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8"/>
    </row>
    <row r="2" ht="32.35" customHeight="1">
      <c r="A2" s="57"/>
      <c r="B2" t="s" s="56">
        <v>1</v>
      </c>
      <c r="C2" t="s" s="56">
        <v>2</v>
      </c>
      <c r="D2" t="s" s="56">
        <v>3</v>
      </c>
      <c r="E2" t="s" s="56">
        <v>4</v>
      </c>
      <c r="F2" t="s" s="56">
        <v>5</v>
      </c>
      <c r="G2" t="s" s="56">
        <v>6</v>
      </c>
      <c r="H2" t="s" s="56">
        <v>7</v>
      </c>
      <c r="I2" t="s" s="56">
        <v>8</v>
      </c>
      <c r="J2" t="s" s="56">
        <v>9</v>
      </c>
      <c r="K2" t="s" s="56">
        <v>10</v>
      </c>
      <c r="L2" t="s" s="68">
        <v>11</v>
      </c>
    </row>
    <row r="3" ht="20.35" customHeight="1">
      <c r="A3" s="62"/>
      <c r="B3" s="62"/>
      <c r="C3" s="57"/>
      <c r="D3" s="62"/>
      <c r="E3" s="57"/>
      <c r="F3" s="57"/>
      <c r="G3" s="57"/>
      <c r="H3" s="57"/>
      <c r="I3" s="57"/>
      <c r="J3" s="57"/>
      <c r="K3" s="57"/>
      <c r="L3" s="63"/>
    </row>
    <row r="4" ht="20.35" customHeight="1">
      <c r="A4" s="62"/>
      <c r="B4" s="62"/>
      <c r="C4" s="57"/>
      <c r="D4" s="62"/>
      <c r="E4" s="57"/>
      <c r="F4" s="69"/>
      <c r="G4" s="57"/>
      <c r="H4" s="57"/>
      <c r="I4" s="57"/>
      <c r="J4" s="57"/>
      <c r="K4" s="57"/>
      <c r="L4" s="63"/>
    </row>
    <row r="5" ht="20.35" customHeight="1">
      <c r="A5" s="62"/>
      <c r="B5" s="62"/>
      <c r="C5" s="57"/>
      <c r="D5" s="62"/>
      <c r="E5" s="57"/>
      <c r="F5" s="57"/>
      <c r="G5" s="57"/>
      <c r="H5" s="57"/>
      <c r="I5" s="57"/>
      <c r="J5" s="57"/>
      <c r="K5" s="57"/>
      <c r="L5" s="63"/>
    </row>
    <row r="6" ht="20.35" customHeight="1">
      <c r="A6" s="62"/>
      <c r="B6" s="62"/>
      <c r="C6" s="62"/>
      <c r="D6" s="62"/>
      <c r="E6" s="62"/>
      <c r="F6" s="57"/>
      <c r="G6" s="57"/>
      <c r="H6" s="57"/>
      <c r="I6" s="57"/>
      <c r="J6" s="57"/>
      <c r="K6" s="57"/>
      <c r="L6" s="63"/>
    </row>
    <row r="7" ht="20.35" customHeight="1">
      <c r="A7" s="62"/>
      <c r="B7" s="62"/>
      <c r="C7" s="57"/>
      <c r="D7" s="62"/>
      <c r="E7" s="57"/>
      <c r="F7" s="57"/>
      <c r="G7" s="57"/>
      <c r="H7" s="57"/>
      <c r="I7" s="57"/>
      <c r="J7" s="57"/>
      <c r="K7" s="57"/>
      <c r="L7" s="63"/>
    </row>
    <row r="8" ht="20.35" customHeight="1">
      <c r="A8" s="62"/>
      <c r="B8" s="62"/>
      <c r="C8" s="57"/>
      <c r="D8" s="62"/>
      <c r="E8" s="57"/>
      <c r="F8" s="57"/>
      <c r="G8" s="57"/>
      <c r="H8" s="57"/>
      <c r="I8" s="57"/>
      <c r="J8" s="57"/>
      <c r="K8" s="57"/>
      <c r="L8" s="63"/>
    </row>
    <row r="9" ht="20.35" customHeight="1">
      <c r="A9" s="62"/>
      <c r="B9" s="62"/>
      <c r="C9" s="57"/>
      <c r="D9" s="62"/>
      <c r="E9" s="57"/>
      <c r="F9" s="57"/>
      <c r="G9" s="57"/>
      <c r="H9" s="57"/>
      <c r="I9" s="57"/>
      <c r="J9" s="57"/>
      <c r="K9" s="57"/>
      <c r="L9" s="63"/>
    </row>
    <row r="10" ht="20.35" customHeight="1">
      <c r="A10" s="62"/>
      <c r="B10" s="62"/>
      <c r="C10" s="57"/>
      <c r="D10" s="62"/>
      <c r="E10" s="57"/>
      <c r="F10" s="57"/>
      <c r="G10" s="57"/>
      <c r="H10" s="57"/>
      <c r="I10" s="57"/>
      <c r="J10" s="57"/>
      <c r="K10" s="57"/>
      <c r="L10" s="63"/>
    </row>
    <row r="11" ht="20.35" customHeight="1">
      <c r="A11" s="62"/>
      <c r="B11" s="62"/>
      <c r="C11" s="57"/>
      <c r="D11" s="62"/>
      <c r="E11" s="57"/>
      <c r="F11" s="57"/>
      <c r="G11" s="57"/>
      <c r="H11" s="57"/>
      <c r="I11" s="57"/>
      <c r="J11" s="57"/>
      <c r="K11" s="57"/>
      <c r="L11" s="63"/>
    </row>
    <row r="12" ht="20.35" customHeight="1">
      <c r="A12" s="62"/>
      <c r="B12" s="62"/>
      <c r="C12" s="57"/>
      <c r="D12" s="62"/>
      <c r="E12" s="57"/>
      <c r="F12" s="57"/>
      <c r="G12" s="57"/>
      <c r="H12" s="57"/>
      <c r="I12" s="57"/>
      <c r="J12" s="57"/>
      <c r="K12" s="57"/>
      <c r="L12" s="63"/>
    </row>
    <row r="13" ht="20.35" customHeight="1">
      <c r="A13" s="62"/>
      <c r="B13" s="62"/>
      <c r="C13" s="57"/>
      <c r="D13" s="62"/>
      <c r="E13" s="57"/>
      <c r="F13" s="57"/>
      <c r="G13" s="57"/>
      <c r="H13" s="57"/>
      <c r="I13" s="57"/>
      <c r="J13" s="57"/>
      <c r="K13" s="57"/>
      <c r="L13" s="63"/>
    </row>
    <row r="14" ht="20.35" customHeight="1">
      <c r="A14" s="62"/>
      <c r="B14" s="62"/>
      <c r="C14" s="57"/>
      <c r="D14" s="62"/>
      <c r="E14" s="57"/>
      <c r="F14" s="57"/>
      <c r="G14" s="57"/>
      <c r="H14" s="57"/>
      <c r="I14" s="57"/>
      <c r="J14" s="57"/>
      <c r="K14" s="57"/>
      <c r="L14" s="63"/>
    </row>
    <row r="15" ht="20.35" customHeight="1">
      <c r="A15" s="62"/>
      <c r="B15" s="62"/>
      <c r="C15" s="57"/>
      <c r="D15" s="62"/>
      <c r="E15" s="57"/>
      <c r="F15" s="57"/>
      <c r="G15" s="57"/>
      <c r="H15" s="57"/>
      <c r="I15" s="57"/>
      <c r="J15" s="57"/>
      <c r="K15" s="57"/>
      <c r="L15" s="63"/>
    </row>
    <row r="16" ht="20.35" customHeight="1">
      <c r="A16" s="62"/>
      <c r="B16" s="62"/>
      <c r="C16" s="57"/>
      <c r="D16" s="62"/>
      <c r="E16" s="57"/>
      <c r="F16" s="57"/>
      <c r="G16" s="57"/>
      <c r="H16" s="57"/>
      <c r="I16" s="57"/>
      <c r="J16" s="57"/>
      <c r="K16" s="57"/>
      <c r="L16" s="63"/>
    </row>
    <row r="17" ht="20.35" customHeight="1">
      <c r="A17" s="62"/>
      <c r="B17" s="62"/>
      <c r="C17" s="57"/>
      <c r="D17" s="62"/>
      <c r="E17" s="57"/>
      <c r="F17" s="57"/>
      <c r="G17" s="57"/>
      <c r="H17" s="57"/>
      <c r="I17" s="57"/>
      <c r="J17" s="57"/>
      <c r="K17" s="57"/>
      <c r="L17" s="63"/>
    </row>
  </sheetData>
  <mergeCells count="1">
    <mergeCell ref="A1:F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xl/worksheets/sheet7.xml><?xml version="1.0" encoding="utf-8"?>
<worksheet xmlns:r="http://schemas.openxmlformats.org/officeDocument/2006/relationships" xmlns="http://schemas.openxmlformats.org/spreadsheetml/2006/main">
  <dimension ref="A1:T53"/>
  <sheetViews>
    <sheetView workbookViewId="0" showGridLines="0" defaultGridColor="1"/>
  </sheetViews>
  <sheetFormatPr defaultColWidth="11.5" defaultRowHeight="12.75" customHeight="1" outlineLevelRow="0" outlineLevelCol="0"/>
  <cols>
    <col min="1" max="1" width="11.5" style="76" customWidth="1"/>
    <col min="2" max="2" width="52" style="76" customWidth="1"/>
    <col min="3" max="3" width="12.5" style="76" customWidth="1"/>
    <col min="4" max="4" width="63.1719" style="76" customWidth="1"/>
    <col min="5" max="5" width="22.8516" style="76" customWidth="1"/>
    <col min="6" max="6" width="22.8516" style="76" customWidth="1"/>
    <col min="7" max="7" width="23" style="76" customWidth="1"/>
    <col min="8" max="8" width="23.1719" style="76" customWidth="1"/>
    <col min="9" max="9" width="23" style="76" customWidth="1"/>
    <col min="10" max="10" width="23" style="76" customWidth="1"/>
    <col min="11" max="11" width="23" style="76" customWidth="1"/>
    <col min="12" max="12" width="15" style="76" customWidth="1"/>
    <col min="13" max="13" width="14.3516" style="76" customWidth="1"/>
    <col min="14" max="14" width="27.3516" style="76" customWidth="1"/>
    <col min="15" max="15" width="11.5" style="76" customWidth="1"/>
    <col min="16" max="16" width="11.5" style="76" customWidth="1"/>
    <col min="17" max="17" width="66.8516" style="76" customWidth="1"/>
    <col min="18" max="18" width="11.5" style="76" customWidth="1"/>
    <col min="19" max="19" width="11.5" style="76" customWidth="1"/>
    <col min="20" max="20" width="33.5" style="76" customWidth="1"/>
    <col min="21" max="256" width="11.5" style="76" customWidth="1"/>
  </cols>
  <sheetData>
    <row r="1" ht="27.8" customHeight="1">
      <c r="A1" t="s" s="2">
        <v>106</v>
      </c>
      <c r="B1" s="3"/>
      <c r="C1" s="3"/>
      <c r="D1" s="3"/>
      <c r="E1" s="3"/>
      <c r="F1" s="5"/>
      <c r="G1" s="3"/>
      <c r="H1" s="77"/>
      <c r="I1" s="78"/>
      <c r="J1" s="78"/>
      <c r="K1" s="78"/>
      <c r="L1" s="9"/>
      <c r="M1" s="9"/>
      <c r="N1" s="79"/>
      <c r="O1" s="10"/>
      <c r="P1" s="9"/>
      <c r="Q1" s="9"/>
      <c r="R1" s="9"/>
      <c r="S1" s="10"/>
      <c r="T1" s="9"/>
    </row>
    <row r="2" ht="51.3" customHeight="1">
      <c r="A2" t="s" s="12">
        <v>107</v>
      </c>
      <c r="B2" t="s" s="12">
        <v>1</v>
      </c>
      <c r="C2" t="s" s="12">
        <v>108</v>
      </c>
      <c r="D2" t="s" s="12">
        <v>3</v>
      </c>
      <c r="E2" t="s" s="13">
        <v>4</v>
      </c>
      <c r="F2" t="s" s="13">
        <v>5</v>
      </c>
      <c r="G2" t="s" s="13">
        <v>64</v>
      </c>
      <c r="H2" t="s" s="13">
        <v>7</v>
      </c>
      <c r="I2" t="s" s="13">
        <v>8</v>
      </c>
      <c r="J2" t="s" s="13">
        <v>9</v>
      </c>
      <c r="K2" t="s" s="14">
        <v>10</v>
      </c>
      <c r="L2" t="s" s="15">
        <v>11</v>
      </c>
      <c r="M2" t="s" s="16">
        <v>12</v>
      </c>
      <c r="N2" t="s" s="16">
        <v>13</v>
      </c>
      <c r="O2" s="17"/>
      <c r="P2" t="s" s="18">
        <v>14</v>
      </c>
      <c r="Q2" t="s" s="19">
        <v>3</v>
      </c>
      <c r="R2" t="s" s="20">
        <v>15</v>
      </c>
      <c r="S2" s="80"/>
      <c r="T2" t="s" s="22">
        <v>16</v>
      </c>
    </row>
    <row r="3" ht="28.3" customHeight="1">
      <c r="A3" t="s" s="23">
        <f>IF(M3&lt;1,"NO","SI")</f>
        <v>17</v>
      </c>
      <c r="B3" t="s" s="23">
        <v>109</v>
      </c>
      <c r="C3" s="24">
        <v>89</v>
      </c>
      <c r="D3" t="s" s="23">
        <v>85</v>
      </c>
      <c r="E3" s="25">
        <v>100</v>
      </c>
      <c r="F3" s="25">
        <v>100</v>
      </c>
      <c r="G3" s="25">
        <v>100</v>
      </c>
      <c r="H3" s="24">
        <v>90</v>
      </c>
      <c r="I3" s="24">
        <v>90</v>
      </c>
      <c r="J3" s="24"/>
      <c r="K3" s="26"/>
      <c r="L3" s="27">
        <f>IF(M3&gt;8,(LARGE(E3:K3,1)+LARGE(E3:K3,2)+LARGE(E3:K3,3)+LARGE(E3:K3,4)+LARGE(E3:K3,5)+LARGE(E3:K3,6)+LARGE(E3:K3,7)+LARGE(E3:K3,8)),(SUM(E3:K3)))</f>
        <v>480</v>
      </c>
      <c r="M3" s="28">
        <f>COUNTA(E3:K3)</f>
        <v>5</v>
      </c>
      <c r="N3" s="28">
        <f>IF(M3&gt;0,L3,0)</f>
        <v>480</v>
      </c>
      <c r="O3" s="29"/>
      <c r="P3" s="30">
        <v>1828</v>
      </c>
      <c r="Q3" t="s" s="31">
        <v>20</v>
      </c>
      <c r="R3" s="32">
        <f>SUMIF(C3:C50,"1828",N3:N50)</f>
        <v>218</v>
      </c>
      <c r="S3" s="33"/>
      <c r="T3" s="34">
        <f>SUMIF(C3:C50,"1828",L3:L50)</f>
        <v>218</v>
      </c>
    </row>
    <row r="4" ht="28.3" customHeight="1">
      <c r="A4" t="s" s="23">
        <f>IF(M4&lt;1,"NO","SI")</f>
        <v>17</v>
      </c>
      <c r="B4" t="s" s="23">
        <v>110</v>
      </c>
      <c r="C4" s="24">
        <v>2077</v>
      </c>
      <c r="D4" t="s" s="23">
        <v>22</v>
      </c>
      <c r="E4" s="25">
        <v>90</v>
      </c>
      <c r="F4" s="25">
        <v>90</v>
      </c>
      <c r="G4" s="25">
        <v>90</v>
      </c>
      <c r="H4" s="24">
        <v>100</v>
      </c>
      <c r="I4" s="24">
        <v>100</v>
      </c>
      <c r="J4" s="24"/>
      <c r="K4" s="26"/>
      <c r="L4" s="27">
        <f>IF(M4&gt;8,(LARGE(E4:K4,1)+LARGE(E4:K4,2)+LARGE(E4:K4,3)+LARGE(E4:K4,4)+LARGE(E4:K4,5)+LARGE(E4:K4,6)+LARGE(E4:K4,7)+LARGE(E4:K4,8)),(SUM(E4:K4)))</f>
        <v>470</v>
      </c>
      <c r="M4" s="28">
        <f>COUNTA(E4:K4)</f>
        <v>5</v>
      </c>
      <c r="N4" s="28">
        <f>IF(M4&gt;0,L4,0)</f>
        <v>470</v>
      </c>
      <c r="O4" s="29"/>
      <c r="P4" s="30">
        <v>1985</v>
      </c>
      <c r="Q4" t="s" s="31">
        <v>23</v>
      </c>
      <c r="R4" s="32">
        <f>SUMIF(C3:C50,"1985",N3:N50)</f>
        <v>0</v>
      </c>
      <c r="S4" s="33"/>
      <c r="T4" s="34">
        <f>SUMIF(C3:C50,"1985",L3:L50)</f>
        <v>0</v>
      </c>
    </row>
    <row r="5" ht="28.3" customHeight="1">
      <c r="A5" t="s" s="23">
        <f>IF(M5&lt;1,"NO","SI")</f>
        <v>17</v>
      </c>
      <c r="B5" t="s" s="23">
        <v>111</v>
      </c>
      <c r="C5" s="24">
        <v>1028</v>
      </c>
      <c r="D5" t="s" s="23">
        <v>25</v>
      </c>
      <c r="E5" s="25">
        <v>80</v>
      </c>
      <c r="F5" s="25">
        <v>80</v>
      </c>
      <c r="G5" s="25">
        <v>80</v>
      </c>
      <c r="H5" s="24"/>
      <c r="I5" s="24">
        <v>50</v>
      </c>
      <c r="J5" s="24"/>
      <c r="K5" s="26"/>
      <c r="L5" s="27">
        <f>IF(M5&gt;8,(LARGE(E5:K5,1)+LARGE(E5:K5,2)+LARGE(E5:K5,3)+LARGE(E5:K5,4)+LARGE(E5:K5,5)+LARGE(E5:K5,6)+LARGE(E5:K5,7)+LARGE(E5:K5,8)),(SUM(E5:K5)))</f>
        <v>290</v>
      </c>
      <c r="M5" s="28">
        <f>COUNTA(E5:K5)</f>
        <v>4</v>
      </c>
      <c r="N5" s="28">
        <f>IF(M5&gt;0,L5,0)</f>
        <v>290</v>
      </c>
      <c r="O5" s="29"/>
      <c r="P5" s="30">
        <v>1912</v>
      </c>
      <c r="Q5" t="s" s="31">
        <v>26</v>
      </c>
      <c r="R5" s="32">
        <f>SUMIF(C3:C50,"1912",N3:N50)</f>
        <v>0</v>
      </c>
      <c r="S5" s="33"/>
      <c r="T5" s="34">
        <f>SUMIF(C3:C50,"1912",L3:L50)</f>
        <v>0</v>
      </c>
    </row>
    <row r="6" ht="28.3" customHeight="1">
      <c r="A6" t="s" s="23">
        <f>IF(M6&lt;1,"NO","SI")</f>
        <v>17</v>
      </c>
      <c r="B6" t="s" s="23">
        <v>112</v>
      </c>
      <c r="C6" s="24">
        <v>2077</v>
      </c>
      <c r="D6" t="s" s="23">
        <v>22</v>
      </c>
      <c r="E6" s="25">
        <v>50</v>
      </c>
      <c r="F6" s="25">
        <v>40</v>
      </c>
      <c r="G6" s="25">
        <v>60</v>
      </c>
      <c r="H6" s="24">
        <v>60</v>
      </c>
      <c r="I6" s="24">
        <v>80</v>
      </c>
      <c r="J6" s="24"/>
      <c r="K6" s="26"/>
      <c r="L6" s="27">
        <f>IF(M6&gt;8,(LARGE(E6:K6,1)+LARGE(E6:K6,2)+LARGE(E6:K6,3)+LARGE(E6:K6,4)+LARGE(E6:K6,5)+LARGE(E6:K6,6)+LARGE(E6:K6,7)+LARGE(E6:K6,8)),(SUM(E6:K6)))</f>
        <v>290</v>
      </c>
      <c r="M6" s="28">
        <f>COUNTA(E6:K6)</f>
        <v>5</v>
      </c>
      <c r="N6" s="28">
        <f>IF(M6&gt;0,L6,0)</f>
        <v>290</v>
      </c>
      <c r="O6" s="29"/>
      <c r="P6" s="30">
        <v>89</v>
      </c>
      <c r="Q6" t="s" s="31">
        <v>28</v>
      </c>
      <c r="R6" s="32">
        <f>SUMIF(C3:C50,"89",N3:N50)</f>
        <v>574</v>
      </c>
      <c r="S6" s="33"/>
      <c r="T6" s="34">
        <f>SUMIF(C3:C50,"89",L3:L50)</f>
        <v>574</v>
      </c>
    </row>
    <row r="7" ht="28.3" customHeight="1">
      <c r="A7" t="s" s="23">
        <f>IF(M7&lt;1,"NO","SI")</f>
        <v>17</v>
      </c>
      <c r="B7" t="s" s="23">
        <v>113</v>
      </c>
      <c r="C7" s="24">
        <v>1828</v>
      </c>
      <c r="D7" t="s" s="23">
        <v>83</v>
      </c>
      <c r="E7" s="25">
        <v>60</v>
      </c>
      <c r="F7" s="25">
        <v>20</v>
      </c>
      <c r="G7" s="25">
        <v>40</v>
      </c>
      <c r="H7" s="24">
        <v>50</v>
      </c>
      <c r="I7" s="24">
        <v>40</v>
      </c>
      <c r="J7" s="24"/>
      <c r="K7" s="26"/>
      <c r="L7" s="27">
        <f>IF(M7&gt;8,(LARGE(E7:K7,1)+LARGE(E7:K7,2)+LARGE(E7:K7,3)+LARGE(E7:K7,4)+LARGE(E7:K7,5)+LARGE(E7:K7,6)+LARGE(E7:K7,7)+LARGE(E7:K7,8)),(SUM(E7:K7)))</f>
        <v>210</v>
      </c>
      <c r="M7" s="28">
        <f>COUNTA(E7:K7)</f>
        <v>5</v>
      </c>
      <c r="N7" s="28">
        <f>IF(M7&gt;0,L7,0)</f>
        <v>210</v>
      </c>
      <c r="O7" s="29"/>
      <c r="P7" s="30">
        <v>1924</v>
      </c>
      <c r="Q7" t="s" s="31">
        <v>30</v>
      </c>
      <c r="R7" s="32">
        <f>SUMIF(C3:C50,"1924",N3:N50)</f>
        <v>120</v>
      </c>
      <c r="S7" s="33"/>
      <c r="T7" s="34">
        <f>SUMIF(C3:C50,"1924",L3:L50)</f>
        <v>120</v>
      </c>
    </row>
    <row r="8" ht="28.3" customHeight="1">
      <c r="A8" t="s" s="23">
        <f>IF(M8&lt;1,"NO","SI")</f>
        <v>17</v>
      </c>
      <c r="B8" t="s" s="23">
        <v>114</v>
      </c>
      <c r="C8" s="24">
        <v>87</v>
      </c>
      <c r="D8" t="s" s="23">
        <v>115</v>
      </c>
      <c r="E8" s="25">
        <v>15</v>
      </c>
      <c r="F8" s="25">
        <v>12</v>
      </c>
      <c r="G8" s="25">
        <v>50</v>
      </c>
      <c r="H8" s="24">
        <v>80</v>
      </c>
      <c r="I8" s="24">
        <v>20</v>
      </c>
      <c r="J8" s="24"/>
      <c r="K8" s="26"/>
      <c r="L8" s="27">
        <f>IF(M8&gt;8,(LARGE(E8:K8,1)+LARGE(E8:K8,2)+LARGE(E8:K8,3)+LARGE(E8:K8,4)+LARGE(E8:K8,5)+LARGE(E8:K8,6)+LARGE(E8:K8,7)+LARGE(E8:K8,8)),(SUM(E8:K8)))</f>
        <v>177</v>
      </c>
      <c r="M8" s="28">
        <f>COUNTA(E8:K8)</f>
        <v>5</v>
      </c>
      <c r="N8" s="28">
        <f>IF(M8&gt;0,L8,0)</f>
        <v>177</v>
      </c>
      <c r="O8" s="29"/>
      <c r="P8" s="30">
        <v>1098</v>
      </c>
      <c r="Q8" t="s" s="31">
        <v>32</v>
      </c>
      <c r="R8" s="32">
        <f>SUMIF(C3:C50,"1098",N3:N50)</f>
        <v>0</v>
      </c>
      <c r="S8" s="33"/>
      <c r="T8" s="34">
        <f>SUMIF(C3:C50,"1098",L3:L50)</f>
        <v>0</v>
      </c>
    </row>
    <row r="9" ht="28.3" customHeight="1">
      <c r="A9" t="s" s="23">
        <f>IF(M9&lt;1,"NO","SI")</f>
        <v>17</v>
      </c>
      <c r="B9" t="s" s="23">
        <v>116</v>
      </c>
      <c r="C9" s="24">
        <v>1924</v>
      </c>
      <c r="D9" t="s" s="23">
        <v>105</v>
      </c>
      <c r="E9" s="25">
        <v>30</v>
      </c>
      <c r="F9" s="25">
        <v>30</v>
      </c>
      <c r="G9" s="25"/>
      <c r="H9" s="24"/>
      <c r="I9" s="24">
        <v>60</v>
      </c>
      <c r="J9" s="24"/>
      <c r="K9" s="26"/>
      <c r="L9" s="27">
        <f>IF(M9&gt;8,(LARGE(E9:K9,1)+LARGE(E9:K9,2)+LARGE(E9:K9,3)+LARGE(E9:K9,4)+LARGE(E9:K9,5)+LARGE(E9:K9,6)+LARGE(E9:K9,7)+LARGE(E9:K9,8)),(SUM(E9:K9)))</f>
        <v>120</v>
      </c>
      <c r="M9" s="28">
        <f>COUNTA(E9:K9)</f>
        <v>3</v>
      </c>
      <c r="N9" s="28">
        <f>IF(M9&gt;0,L9,0)</f>
        <v>120</v>
      </c>
      <c r="O9" s="29"/>
      <c r="P9" s="30">
        <v>1819</v>
      </c>
      <c r="Q9" t="s" s="31">
        <v>34</v>
      </c>
      <c r="R9" s="32">
        <f>SUMIF(C3:C50,"1819",N3:N50)</f>
        <v>0</v>
      </c>
      <c r="S9" s="33"/>
      <c r="T9" s="34">
        <f>SUMIF(C3:C50,"1819",L3:L50)</f>
        <v>0</v>
      </c>
    </row>
    <row r="10" ht="28.3" customHeight="1">
      <c r="A10" t="s" s="23">
        <f>IF(M10&lt;1,"NO","SI")</f>
        <v>17</v>
      </c>
      <c r="B10" t="s" s="23">
        <v>117</v>
      </c>
      <c r="C10" s="24">
        <v>89</v>
      </c>
      <c r="D10" t="s" s="23">
        <v>85</v>
      </c>
      <c r="E10" s="25">
        <v>40</v>
      </c>
      <c r="F10" s="25">
        <v>15</v>
      </c>
      <c r="G10" s="25">
        <v>30</v>
      </c>
      <c r="H10" s="24"/>
      <c r="I10" s="24">
        <v>9</v>
      </c>
      <c r="J10" s="24"/>
      <c r="K10" s="26"/>
      <c r="L10" s="27">
        <f>IF(M10&gt;8,(LARGE(E10:K10,1)+LARGE(E10:K10,2)+LARGE(E10:K10,3)+LARGE(E10:K10,4)+LARGE(E10:K10,5)+LARGE(E10:K10,6)+LARGE(E10:K10,7)+LARGE(E10:K10,8)),(SUM(E10:K10)))</f>
        <v>94</v>
      </c>
      <c r="M10" s="28">
        <f>COUNTA(E10:K10)</f>
        <v>4</v>
      </c>
      <c r="N10" s="28">
        <f>IF(M10&gt;0,L10,0)</f>
        <v>94</v>
      </c>
      <c r="O10" s="29"/>
      <c r="P10" s="30">
        <v>1540</v>
      </c>
      <c r="Q10" t="s" s="31">
        <v>37</v>
      </c>
      <c r="R10" s="32">
        <f>SUMIF(C3:C50,"1540",N3:N50)</f>
        <v>0</v>
      </c>
      <c r="S10" s="33"/>
      <c r="T10" s="34">
        <f>SUMIF(C3:C50,"1540",L3:L50)</f>
        <v>0</v>
      </c>
    </row>
    <row r="11" ht="28.3" customHeight="1">
      <c r="A11" t="s" s="23">
        <f>IF(M11&lt;1,"NO","SI")</f>
        <v>17</v>
      </c>
      <c r="B11" t="s" s="23">
        <v>118</v>
      </c>
      <c r="C11" s="24">
        <v>2062</v>
      </c>
      <c r="D11" t="s" s="23">
        <v>19</v>
      </c>
      <c r="E11" s="25"/>
      <c r="F11" s="25">
        <v>60</v>
      </c>
      <c r="G11" s="25"/>
      <c r="H11" s="24"/>
      <c r="I11" s="24"/>
      <c r="J11" s="24"/>
      <c r="K11" s="26"/>
      <c r="L11" s="27">
        <f>IF(M11&gt;8,(LARGE(E11:K11,1)+LARGE(E11:K11,2)+LARGE(E11:K11,3)+LARGE(E11:K11,4)+LARGE(E11:K11,5)+LARGE(E11:K11,6)+LARGE(E11:K11,7)+LARGE(E11:K11,8)),(SUM(E11:K11)))</f>
        <v>60</v>
      </c>
      <c r="M11" s="28">
        <f>COUNTA(E11:K11)</f>
        <v>1</v>
      </c>
      <c r="N11" s="28">
        <f>IF(M11&gt;0,L11,0)</f>
        <v>60</v>
      </c>
      <c r="O11" s="29"/>
      <c r="P11" s="30">
        <v>1028</v>
      </c>
      <c r="Q11" t="s" s="31">
        <v>25</v>
      </c>
      <c r="R11" s="32">
        <f>SUMIF(C3:C50,"1028",N3:N50)</f>
        <v>361</v>
      </c>
      <c r="S11" s="33"/>
      <c r="T11" s="34">
        <f>SUMIF(C3:C50,"1028",L3:L50)</f>
        <v>361</v>
      </c>
    </row>
    <row r="12" ht="28.3" customHeight="1">
      <c r="A12" t="s" s="23">
        <f>IF(M12&lt;1,"NO","SI")</f>
        <v>17</v>
      </c>
      <c r="B12" t="s" s="23">
        <v>119</v>
      </c>
      <c r="C12" s="24">
        <v>2077</v>
      </c>
      <c r="D12" t="s" s="23">
        <v>22</v>
      </c>
      <c r="E12" s="25"/>
      <c r="F12" s="25">
        <v>50</v>
      </c>
      <c r="G12" s="25"/>
      <c r="H12" s="24"/>
      <c r="I12" s="24"/>
      <c r="J12" s="24"/>
      <c r="K12" s="26"/>
      <c r="L12" s="27">
        <f>IF(M12&gt;8,(LARGE(E12:K12,1)+LARGE(E12:K12,2)+LARGE(E12:K12,3)+LARGE(E12:K12,4)+LARGE(E12:K12,5)+LARGE(E12:K12,6)+LARGE(E12:K12,7)+LARGE(E12:K12,8)),(SUM(E12:K12)))</f>
        <v>50</v>
      </c>
      <c r="M12" s="28">
        <f>COUNTA(E12:K12)</f>
        <v>1</v>
      </c>
      <c r="N12" s="28">
        <f>IF(M12&gt;0,L12,0)</f>
        <v>50</v>
      </c>
      <c r="O12" s="29"/>
      <c r="P12" s="30">
        <v>1854</v>
      </c>
      <c r="Q12" t="s" s="31">
        <v>40</v>
      </c>
      <c r="R12" s="32">
        <f>SUMIF(C3:C50,"1854",N3:N50)</f>
        <v>0</v>
      </c>
      <c r="S12" s="33"/>
      <c r="T12" s="34">
        <f>SUMIF(C3:C50,"1854",L3:L50)</f>
        <v>0</v>
      </c>
    </row>
    <row r="13" ht="28.3" customHeight="1">
      <c r="A13" t="s" s="23">
        <f>IF(M13&lt;1,"NO","SI")</f>
        <v>17</v>
      </c>
      <c r="B13" t="s" s="23">
        <v>120</v>
      </c>
      <c r="C13" s="24">
        <v>1028</v>
      </c>
      <c r="D13" t="s" s="23">
        <v>25</v>
      </c>
      <c r="E13" s="25">
        <v>9</v>
      </c>
      <c r="F13" s="25"/>
      <c r="G13" s="25">
        <v>20</v>
      </c>
      <c r="H13" s="24"/>
      <c r="I13" s="24">
        <v>12</v>
      </c>
      <c r="J13" s="24"/>
      <c r="K13" s="26"/>
      <c r="L13" s="27">
        <f>IF(M13&gt;8,(LARGE(E13:K13,1)+LARGE(E13:K13,2)+LARGE(E13:K13,3)+LARGE(E13:K13,4)+LARGE(E13:K13,5)+LARGE(E13:K13,6)+LARGE(E13:K13,7)+LARGE(E13:K13,8)),(SUM(E13:K13)))</f>
        <v>41</v>
      </c>
      <c r="M13" s="28">
        <f>COUNTA(E13:K13)</f>
        <v>3</v>
      </c>
      <c r="N13" s="28">
        <f>IF(M13&gt;0,L13,0)</f>
        <v>41</v>
      </c>
      <c r="O13" s="29"/>
      <c r="P13" s="30">
        <v>1931</v>
      </c>
      <c r="Q13" t="s" s="31">
        <v>42</v>
      </c>
      <c r="R13" s="32">
        <f>SUMIF(C3:C50,"1931",N3:N50)</f>
        <v>0</v>
      </c>
      <c r="S13" s="33"/>
      <c r="T13" s="34">
        <f>SUMIF(C3:C50,"1931",L3:L50)</f>
        <v>0</v>
      </c>
    </row>
    <row r="14" ht="28.3" customHeight="1">
      <c r="A14" t="s" s="23">
        <f>IF(M14&lt;1,"NO","SI")</f>
        <v>17</v>
      </c>
      <c r="B14" t="s" s="23">
        <v>121</v>
      </c>
      <c r="C14" s="71">
        <v>1028</v>
      </c>
      <c r="D14" t="s" s="23">
        <v>25</v>
      </c>
      <c r="E14" s="71"/>
      <c r="F14" s="71"/>
      <c r="G14" s="71"/>
      <c r="H14" s="71"/>
      <c r="I14" s="71">
        <v>30</v>
      </c>
      <c r="J14" s="71"/>
      <c r="K14" s="71"/>
      <c r="L14" s="81">
        <f>IF(M14&gt;8,(LARGE(E14:K14,1)+LARGE(E14:K14,2)+LARGE(E14:K14,3)+LARGE(E14:K14,4)+LARGE(E14:K14,5)+LARGE(E14:K14,6)+LARGE(E14:K14,7)+LARGE(E14:K14,8)),(SUM(E14:K14)))</f>
        <v>30</v>
      </c>
      <c r="M14" s="28">
        <f>COUNTA(E14:K14)</f>
        <v>1</v>
      </c>
      <c r="N14" s="28">
        <f>IF(M14&gt;0,L14,0)</f>
        <v>30</v>
      </c>
      <c r="O14" s="29"/>
      <c r="P14" s="30">
        <v>1375</v>
      </c>
      <c r="Q14" t="s" s="31">
        <v>44</v>
      </c>
      <c r="R14" s="32">
        <f>SUMIF(C3:C50,"1375",N3:N50)</f>
        <v>0</v>
      </c>
      <c r="S14" s="33"/>
      <c r="T14" s="34">
        <f>SUMIF(C3:C50,"1375",L3:L50)</f>
        <v>0</v>
      </c>
    </row>
    <row r="15" ht="28.3" customHeight="1">
      <c r="A15" t="s" s="23">
        <f>IF(M15&lt;1,"NO","SI")</f>
        <v>17</v>
      </c>
      <c r="B15" t="s" s="23">
        <v>122</v>
      </c>
      <c r="C15" s="24">
        <v>2062</v>
      </c>
      <c r="D15" t="s" s="23">
        <v>19</v>
      </c>
      <c r="E15" s="25">
        <v>20</v>
      </c>
      <c r="F15" s="25">
        <v>9</v>
      </c>
      <c r="G15" s="25"/>
      <c r="H15" s="24"/>
      <c r="I15" s="24"/>
      <c r="J15" s="24"/>
      <c r="K15" s="26"/>
      <c r="L15" s="27">
        <f>IF(M15&gt;8,(LARGE(E15:K15,1)+LARGE(E15:K15,2)+LARGE(E15:K15,3)+LARGE(E15:K15,4)+LARGE(E15:K15,5)+LARGE(E15:K15,6)+LARGE(E15:K15,7)+LARGE(E15:K15,8)),(SUM(E15:K15)))</f>
        <v>29</v>
      </c>
      <c r="M15" s="28">
        <f>COUNTA(E15:K15)</f>
        <v>2</v>
      </c>
      <c r="N15" s="28">
        <f>IF(M15&gt;0,L15,0)</f>
        <v>29</v>
      </c>
      <c r="O15" s="29"/>
      <c r="P15" s="30">
        <v>1820</v>
      </c>
      <c r="Q15" t="s" s="31">
        <v>46</v>
      </c>
      <c r="R15" s="32">
        <f>SUMIF(C3:C50,"1820",N3:N50)</f>
        <v>0</v>
      </c>
      <c r="S15" s="33"/>
      <c r="T15" s="34">
        <f>SUMIF(C3:C50,"1820",L3:L50)</f>
        <v>0</v>
      </c>
    </row>
    <row r="16" ht="28.3" customHeight="1">
      <c r="A16" t="s" s="23">
        <f>IF(M16&lt;1,"NO","SI")</f>
        <v>17</v>
      </c>
      <c r="B16" t="s" s="23">
        <v>123</v>
      </c>
      <c r="C16" s="24">
        <v>87</v>
      </c>
      <c r="D16" t="s" s="23">
        <v>115</v>
      </c>
      <c r="E16" s="25"/>
      <c r="F16" s="25"/>
      <c r="G16" s="25"/>
      <c r="H16" s="24"/>
      <c r="I16" s="24">
        <v>15</v>
      </c>
      <c r="J16" s="24"/>
      <c r="K16" s="26"/>
      <c r="L16" s="27">
        <f>IF(M16&gt;8,(LARGE(E16:K16,1)+LARGE(E16:K16,2)+LARGE(E16:K16,3)+LARGE(E16:K16,4)+LARGE(E16:K16,5)+LARGE(E16:K16,6)+LARGE(E16:K16,7)+LARGE(E16:K16,8)),(SUM(E16:K16)))</f>
        <v>15</v>
      </c>
      <c r="M16" s="28">
        <f>COUNTA(E16:K16)</f>
        <v>1</v>
      </c>
      <c r="N16" s="28">
        <f>IF(M16&gt;0,L16,0)</f>
        <v>15</v>
      </c>
      <c r="O16" s="29"/>
      <c r="P16" s="30">
        <v>1463</v>
      </c>
      <c r="Q16" t="s" s="31">
        <v>49</v>
      </c>
      <c r="R16" s="32">
        <f>SUMIF(C3:C50,"1463",N3:N50)</f>
        <v>0</v>
      </c>
      <c r="S16" s="33"/>
      <c r="T16" s="34">
        <f>SUMIF(C3:C50,"1463",L3:L50)</f>
        <v>0</v>
      </c>
    </row>
    <row r="17" ht="28.3" customHeight="1">
      <c r="A17" t="s" s="23">
        <f>IF(M17&lt;1,"NO","SI")</f>
        <v>17</v>
      </c>
      <c r="B17" t="s" s="23">
        <v>124</v>
      </c>
      <c r="C17" s="24">
        <v>2062</v>
      </c>
      <c r="D17" t="s" s="23">
        <v>19</v>
      </c>
      <c r="E17" s="25">
        <v>12</v>
      </c>
      <c r="F17" s="25"/>
      <c r="G17" s="25"/>
      <c r="H17" s="24"/>
      <c r="I17" s="24"/>
      <c r="J17" s="24"/>
      <c r="K17" s="26"/>
      <c r="L17" s="27">
        <f>IF(M17&gt;8,(LARGE(E17:K17,1)+LARGE(E17:K17,2)+LARGE(E17:K17,3)+LARGE(E17:K17,4)+LARGE(E17:K17,5)+LARGE(E17:K17,6)+LARGE(E17:K17,7)+LARGE(E17:K17,8)),(SUM(E17:K17)))</f>
        <v>12</v>
      </c>
      <c r="M17" s="28">
        <f>COUNTA(E17:K17)</f>
        <v>1</v>
      </c>
      <c r="N17" s="28">
        <f>IF(M17&gt;0,L17,0)</f>
        <v>12</v>
      </c>
      <c r="O17" s="29"/>
      <c r="P17" s="30">
        <v>1990</v>
      </c>
      <c r="Q17" t="s" s="31">
        <v>51</v>
      </c>
      <c r="R17" s="32">
        <f>SUMIF(C3:C50,"1990",N3:N50)</f>
        <v>8</v>
      </c>
      <c r="S17" s="33"/>
      <c r="T17" s="34">
        <f>SUMIF(C3:C50,"1990",L3:L50)</f>
        <v>8</v>
      </c>
    </row>
    <row r="18" ht="28.3" customHeight="1">
      <c r="A18" t="s" s="23">
        <f>IF(M18&lt;1,"NO","SI")</f>
        <v>17</v>
      </c>
      <c r="B18" t="s" s="23">
        <v>125</v>
      </c>
      <c r="C18" s="24">
        <v>1990</v>
      </c>
      <c r="D18" t="s" s="23">
        <v>36</v>
      </c>
      <c r="E18" s="25"/>
      <c r="F18" s="25">
        <v>8</v>
      </c>
      <c r="G18" s="25"/>
      <c r="H18" s="24"/>
      <c r="I18" s="24"/>
      <c r="J18" s="24"/>
      <c r="K18" s="26"/>
      <c r="L18" s="27">
        <f>IF(M18&gt;8,(LARGE(E18:K18,1)+LARGE(E18:K18,2)+LARGE(E18:K18,3)+LARGE(E18:K18,4)+LARGE(E18:K18,5)+LARGE(E18:K18,6)+LARGE(E18:K18,7)+LARGE(E18:K18,8)),(SUM(E18:K18)))</f>
        <v>8</v>
      </c>
      <c r="M18" s="28">
        <f>COUNTA(E18:K18)</f>
        <v>1</v>
      </c>
      <c r="N18" s="28">
        <f>IF(M18&gt;0,L18,0)</f>
        <v>8</v>
      </c>
      <c r="O18" s="29"/>
      <c r="P18" s="30">
        <v>1214</v>
      </c>
      <c r="Q18" t="s" s="31">
        <v>53</v>
      </c>
      <c r="R18" s="32">
        <f>SUMIF(C3:C50,"1214",N3:N50)</f>
        <v>0</v>
      </c>
      <c r="S18" s="33"/>
      <c r="T18" s="34">
        <f>SUMIF(C3:C50,"1214",L3:L50)</f>
        <v>0</v>
      </c>
    </row>
    <row r="19" ht="28.3" customHeight="1">
      <c r="A19" t="s" s="23">
        <f>IF(M19&lt;1,"NO","SI")</f>
        <v>17</v>
      </c>
      <c r="B19" t="s" s="23">
        <v>126</v>
      </c>
      <c r="C19" s="24">
        <v>1828</v>
      </c>
      <c r="D19" t="s" s="23">
        <v>83</v>
      </c>
      <c r="E19" s="25"/>
      <c r="F19" s="25"/>
      <c r="G19" s="25"/>
      <c r="H19" s="24"/>
      <c r="I19" s="24">
        <v>8</v>
      </c>
      <c r="J19" s="24"/>
      <c r="K19" s="26"/>
      <c r="L19" s="27">
        <f>IF(M19&gt;8,(LARGE(E19:K19,1)+LARGE(E19:K19,2)+LARGE(E19:K19,3)+LARGE(E19:K19,4)+LARGE(E19:K19,5)+LARGE(E19:K19,6)+LARGE(E19:K19,7)+LARGE(E19:K19,8)),(SUM(E19:K19)))</f>
        <v>8</v>
      </c>
      <c r="M19" s="28">
        <f>COUNTA(E19:K19)</f>
        <v>1</v>
      </c>
      <c r="N19" s="28">
        <f>IF(M19&gt;0,L19,0)</f>
        <v>8</v>
      </c>
      <c r="O19" s="29"/>
      <c r="P19" s="30">
        <v>1883</v>
      </c>
      <c r="Q19" t="s" s="31">
        <v>54</v>
      </c>
      <c r="R19" s="32">
        <f>SUMIF(C3:C50,"1883",N3:N50)</f>
        <v>0</v>
      </c>
      <c r="S19" s="33"/>
      <c r="T19" s="34">
        <f>SUMIF(C3:C50,"1883",L3:L50)</f>
        <v>0</v>
      </c>
    </row>
    <row r="20" ht="28.3" customHeight="1">
      <c r="A20" t="s" s="23">
        <f>IF(M20&lt;1,"NO","SI")</f>
        <v>17</v>
      </c>
      <c r="B20" t="s" s="23">
        <v>127</v>
      </c>
      <c r="C20" s="24">
        <v>1554</v>
      </c>
      <c r="D20" t="s" s="23">
        <v>59</v>
      </c>
      <c r="E20" s="25"/>
      <c r="F20" s="25"/>
      <c r="G20" s="25"/>
      <c r="H20" s="24"/>
      <c r="I20" s="24">
        <v>7</v>
      </c>
      <c r="J20" s="24"/>
      <c r="K20" s="26"/>
      <c r="L20" s="27">
        <f>IF(M20&gt;8,(LARGE(E20:K20,1)+LARGE(E20:K20,2)+LARGE(E20:K20,3)+LARGE(E20:K20,4)+LARGE(E20:K20,5)+LARGE(E20:K20,6)+LARGE(E20:K20,7)+LARGE(E20:K20,8)),(SUM(E20:K20)))</f>
        <v>7</v>
      </c>
      <c r="M20" s="28">
        <f>COUNTA(E20:K20)</f>
        <v>1</v>
      </c>
      <c r="N20" s="28">
        <f>IF(M20&gt;0,L20,0)</f>
        <v>7</v>
      </c>
      <c r="O20" s="29"/>
      <c r="P20" s="30">
        <v>1406</v>
      </c>
      <c r="Q20" t="s" s="31">
        <v>55</v>
      </c>
      <c r="R20" s="32">
        <f>SUMIF(C3:C50,"1406",N3:N50)</f>
        <v>0</v>
      </c>
      <c r="S20" s="33"/>
      <c r="T20" s="34">
        <f>SUMIF(C3:C50,"1406",L3:L50)</f>
        <v>0</v>
      </c>
    </row>
    <row r="21" ht="28.3" customHeight="1">
      <c r="A21" t="s" s="23">
        <f>IF(M21&lt;1,"NO","SI")</f>
        <v>52</v>
      </c>
      <c r="B21" s="35"/>
      <c r="C21" s="24"/>
      <c r="D21" s="35"/>
      <c r="E21" s="25"/>
      <c r="F21" s="25"/>
      <c r="G21" s="25"/>
      <c r="H21" s="24"/>
      <c r="I21" s="24"/>
      <c r="J21" s="24"/>
      <c r="K21" s="26"/>
      <c r="L21" s="27">
        <f>IF(M21&gt;8,(LARGE(E21:K21,1)+LARGE(E21:K21,2)+LARGE(E21:K21,3)+LARGE(E21:K21,4)+LARGE(E21:K21,5)+LARGE(E21:K21,6)+LARGE(E21:K21,7)+LARGE(E21:K21,8)),(SUM(E21:K21)))</f>
        <v>0</v>
      </c>
      <c r="M21" s="28">
        <f>COUNTA(E21:K21)</f>
        <v>0</v>
      </c>
      <c r="N21" s="28">
        <f>IF(M21&gt;0,L21,0)</f>
        <v>0</v>
      </c>
      <c r="O21" s="29"/>
      <c r="P21" s="30">
        <v>69</v>
      </c>
      <c r="Q21" t="s" s="31">
        <v>56</v>
      </c>
      <c r="R21" s="32">
        <f>SUMIF(C3:C50,"69",N3:N50)</f>
        <v>0</v>
      </c>
      <c r="S21" s="33"/>
      <c r="T21" s="34">
        <f>SUMIF(C3:C50,"69",L3:L50)</f>
        <v>0</v>
      </c>
    </row>
    <row r="22" ht="28.3" customHeight="1">
      <c r="A22" t="s" s="23">
        <f>IF(M22&lt;1,"NO","SI")</f>
        <v>52</v>
      </c>
      <c r="B22" s="24"/>
      <c r="C22" s="24"/>
      <c r="D22" s="24"/>
      <c r="E22" s="25"/>
      <c r="F22" s="25"/>
      <c r="G22" s="25"/>
      <c r="H22" s="24"/>
      <c r="I22" s="24"/>
      <c r="J22" s="24"/>
      <c r="K22" s="26"/>
      <c r="L22" s="27">
        <f>IF(M22&gt;8,(LARGE(E22:K22,1)+LARGE(E22:K22,2)+LARGE(E22:K22,3)+LARGE(E22:K22,4)+LARGE(E22:K22,5)+LARGE(E22:K22,6)+LARGE(E22:K22,7)+LARGE(E22:K22,8)),(SUM(E22:K22)))</f>
        <v>0</v>
      </c>
      <c r="M22" s="28">
        <f>COUNTA(E22:K22)</f>
        <v>0</v>
      </c>
      <c r="N22" s="28">
        <f>IF(M22&gt;0,L22,0)</f>
        <v>0</v>
      </c>
      <c r="O22" s="29"/>
      <c r="P22" s="30">
        <v>1533</v>
      </c>
      <c r="Q22" t="s" s="31">
        <v>57</v>
      </c>
      <c r="R22" s="32">
        <f>SUMIF(C3:C50,"1533",N3:N50)</f>
        <v>0</v>
      </c>
      <c r="S22" s="33"/>
      <c r="T22" s="34">
        <f>SUMIF(C3:C50,"1533",L3:L50)</f>
        <v>0</v>
      </c>
    </row>
    <row r="23" ht="28.3" customHeight="1">
      <c r="A23" t="s" s="23">
        <f>IF(M23&lt;1,"NO","SI")</f>
        <v>52</v>
      </c>
      <c r="B23" s="24"/>
      <c r="C23" s="24"/>
      <c r="D23" s="24"/>
      <c r="E23" s="25"/>
      <c r="F23" s="25"/>
      <c r="G23" s="25"/>
      <c r="H23" s="24"/>
      <c r="I23" s="24"/>
      <c r="J23" s="24"/>
      <c r="K23" s="26"/>
      <c r="L23" s="27">
        <f>IF(M23&gt;8,(LARGE(E23:K23,1)+LARGE(E23:K23,2)+LARGE(E23:K23,3)+LARGE(E23:K23,4)+LARGE(E23:K23,5)+LARGE(E23:K23,6)+LARGE(E23:K23,7)+LARGE(E23:K23,8)),(SUM(E23:K23)))</f>
        <v>0</v>
      </c>
      <c r="M23" s="28">
        <f>COUNTA(E23:K23)</f>
        <v>0</v>
      </c>
      <c r="N23" s="28">
        <f>IF(M23&gt;0,L23,0)</f>
        <v>0</v>
      </c>
      <c r="O23" s="29"/>
      <c r="P23" s="30">
        <v>77</v>
      </c>
      <c r="Q23" t="s" s="31">
        <v>58</v>
      </c>
      <c r="R23" s="32">
        <f>SUMIF(C3:C50,"77",N3:N50)</f>
        <v>0</v>
      </c>
      <c r="S23" s="33"/>
      <c r="T23" s="34">
        <f>SUMIF(C3:C50,"77",L3:L50)</f>
        <v>0</v>
      </c>
    </row>
    <row r="24" ht="28.3" customHeight="1">
      <c r="A24" t="s" s="23">
        <f>IF(M24&lt;1,"NO","SI")</f>
        <v>52</v>
      </c>
      <c r="B24" s="24"/>
      <c r="C24" s="24"/>
      <c r="D24" s="24"/>
      <c r="E24" s="25"/>
      <c r="F24" s="25"/>
      <c r="G24" s="25"/>
      <c r="H24" s="24"/>
      <c r="I24" s="24"/>
      <c r="J24" s="24"/>
      <c r="K24" s="26"/>
      <c r="L24" s="27">
        <f>IF(M24&gt;8,(LARGE(E24:K24,1)+LARGE(E24:K24,2)+LARGE(E24:K24,3)+LARGE(E24:K24,4)+LARGE(E24:K24,5)+LARGE(E24:K24,6)+LARGE(E24:K24,7)+LARGE(E24:K24,8)),(SUM(E24:K24)))</f>
        <v>0</v>
      </c>
      <c r="M24" s="28">
        <f>COUNTA(E24:K24)</f>
        <v>0</v>
      </c>
      <c r="N24" s="28">
        <f>IF(M24&gt;0,L24,0)</f>
        <v>0</v>
      </c>
      <c r="O24" s="29"/>
      <c r="P24" s="30">
        <v>1554</v>
      </c>
      <c r="Q24" t="s" s="31">
        <v>59</v>
      </c>
      <c r="R24" s="32">
        <f>SUMIF(C3:C50,"1554",N3:N50)</f>
        <v>7</v>
      </c>
      <c r="S24" s="33"/>
      <c r="T24" s="34">
        <f>SUMIF(C3:C50,"1554",L3:L50)</f>
        <v>7</v>
      </c>
    </row>
    <row r="25" ht="28.3" customHeight="1">
      <c r="A25" t="s" s="23">
        <f>IF(M25&lt;1,"NO","SI")</f>
        <v>52</v>
      </c>
      <c r="B25" s="24"/>
      <c r="C25" s="24"/>
      <c r="D25" s="24"/>
      <c r="E25" s="25"/>
      <c r="F25" s="25"/>
      <c r="G25" s="25"/>
      <c r="H25" s="24"/>
      <c r="I25" s="24"/>
      <c r="J25" s="24"/>
      <c r="K25" s="26"/>
      <c r="L25" s="27">
        <f>IF(M25&gt;8,(LARGE(E25:K25,1)+LARGE(E25:K25,2)+LARGE(E25:K25,3)+LARGE(E25:K25,4)+LARGE(E25:K25,5)+LARGE(E25:K25,6)+LARGE(E25:K25,7)+LARGE(E25:K25,8)),(SUM(E25:K25)))</f>
        <v>0</v>
      </c>
      <c r="M25" s="28">
        <f>COUNTA(E25:K25)</f>
        <v>0</v>
      </c>
      <c r="N25" s="28">
        <f>IF(M25&gt;0,L25,0)</f>
        <v>0</v>
      </c>
      <c r="O25" s="29"/>
      <c r="P25" s="39">
        <v>2062</v>
      </c>
      <c r="Q25" t="s" s="31">
        <v>19</v>
      </c>
      <c r="R25" s="32">
        <f>SUMIF(C3:C51,"2062",N3:N51)</f>
        <v>101</v>
      </c>
      <c r="S25" s="33"/>
      <c r="T25" s="34">
        <f>SUMIF(C3:C51,"2062",L3:L51)</f>
        <v>101</v>
      </c>
    </row>
    <row r="26" ht="28.3" customHeight="1">
      <c r="A26" t="s" s="23">
        <f>IF(M26&lt;1,"NO","SI")</f>
        <v>52</v>
      </c>
      <c r="B26" s="24"/>
      <c r="C26" s="24"/>
      <c r="D26" s="24"/>
      <c r="E26" s="25"/>
      <c r="F26" s="25"/>
      <c r="G26" s="25"/>
      <c r="H26" s="24"/>
      <c r="I26" s="24"/>
      <c r="J26" s="24"/>
      <c r="K26" s="26"/>
      <c r="L26" s="27">
        <f>IF(M26&gt;8,(LARGE(E26:K26,1)+LARGE(E26:K26,2)+LARGE(E26:K26,3)+LARGE(E26:K26,4)+LARGE(E26:K26,5)+LARGE(E26:K26,6)+LARGE(E26:K26,7)+LARGE(E26:K26,8)),(SUM(E26:K26)))</f>
        <v>0</v>
      </c>
      <c r="M26" s="28">
        <f>COUNTA(E26:K26)</f>
        <v>0</v>
      </c>
      <c r="N26" s="28">
        <f>IF(M26&gt;0,L26,0)</f>
        <v>0</v>
      </c>
      <c r="O26" s="29"/>
      <c r="P26" s="39">
        <v>2077</v>
      </c>
      <c r="Q26" t="s" s="31">
        <v>22</v>
      </c>
      <c r="R26" s="32">
        <f>SUMIF(C3:C50,"2077",N3:N50)</f>
        <v>810</v>
      </c>
      <c r="S26" s="33"/>
      <c r="T26" s="34">
        <f>SUMIF(C3:C50,"2077",L3:L50)</f>
        <v>810</v>
      </c>
    </row>
    <row r="27" ht="28.3" customHeight="1">
      <c r="A27" t="s" s="23">
        <f>IF(M27&lt;1,"NO","SI")</f>
        <v>52</v>
      </c>
      <c r="B27" s="24"/>
      <c r="C27" s="24"/>
      <c r="D27" s="24"/>
      <c r="E27" s="25"/>
      <c r="F27" s="25"/>
      <c r="G27" s="25"/>
      <c r="H27" s="24"/>
      <c r="I27" s="24"/>
      <c r="J27" s="24"/>
      <c r="K27" s="26"/>
      <c r="L27" s="27">
        <f>IF(M27&gt;8,(LARGE(E27:K27,1)+LARGE(E27:K27,2)+LARGE(E27:K27,3)+LARGE(E27:K27,4)+LARGE(E27:K27,5)+LARGE(E27:K27,6)+LARGE(E27:K27,7)+LARGE(E27:K27,8)),(SUM(E27:K27)))</f>
        <v>0</v>
      </c>
      <c r="M27" s="28">
        <f>COUNTA(E27:K27)</f>
        <v>0</v>
      </c>
      <c r="N27" s="28">
        <f>IF(M27&gt;0,L27,0)</f>
        <v>0</v>
      </c>
      <c r="O27" s="29"/>
      <c r="P27" s="39">
        <v>2030</v>
      </c>
      <c r="Q27" t="s" s="31">
        <v>60</v>
      </c>
      <c r="R27" s="32">
        <f>SUMIF(C4:C51,"2030",N4:N51)</f>
        <v>0</v>
      </c>
      <c r="S27" s="33"/>
      <c r="T27" s="34">
        <f>SUMIF(C4:C51,"2030",L4:L51)</f>
        <v>0</v>
      </c>
    </row>
    <row r="28" ht="28.3" customHeight="1">
      <c r="A28" t="s" s="23">
        <f>IF(M28&lt;1,"NO","SI")</f>
        <v>52</v>
      </c>
      <c r="B28" s="24"/>
      <c r="C28" s="24"/>
      <c r="D28" s="24"/>
      <c r="E28" s="25"/>
      <c r="F28" s="25"/>
      <c r="G28" s="25"/>
      <c r="H28" s="24"/>
      <c r="I28" s="24"/>
      <c r="J28" s="24"/>
      <c r="K28" s="26"/>
      <c r="L28" s="27">
        <f>IF(M28&gt;8,(LARGE(E28:K28,1)+LARGE(E28:K28,2)+LARGE(E28:K28,3)+LARGE(E28:K28,4)+LARGE(E28:K28,5)+LARGE(E28:K28,6)+LARGE(E28:K28,7)+LARGE(E28:K28,8)),(SUM(E28:K28)))</f>
        <v>0</v>
      </c>
      <c r="M28" s="28">
        <f>COUNTA(E28:K28)</f>
        <v>0</v>
      </c>
      <c r="N28" s="28">
        <f>IF(M28&gt;0,L28,0)</f>
        <v>0</v>
      </c>
      <c r="O28" s="29"/>
      <c r="P28" s="39">
        <v>87</v>
      </c>
      <c r="Q28" t="s" s="31">
        <v>61</v>
      </c>
      <c r="R28" s="32">
        <f>SUMIF(C3:C50,"87",N3:N50)</f>
        <v>192</v>
      </c>
      <c r="S28" s="33"/>
      <c r="T28" s="34">
        <f>SUMIF(C3:C50,"87",L3:L50)</f>
        <v>192</v>
      </c>
    </row>
    <row r="29" ht="28.3" customHeight="1">
      <c r="A29" t="s" s="23">
        <f>IF(M29&lt;1,"NO","SI")</f>
        <v>52</v>
      </c>
      <c r="B29" s="24"/>
      <c r="C29" s="24"/>
      <c r="D29" s="24"/>
      <c r="E29" s="25"/>
      <c r="F29" s="25"/>
      <c r="G29" s="25"/>
      <c r="H29" s="24"/>
      <c r="I29" s="24"/>
      <c r="J29" s="24"/>
      <c r="K29" s="26"/>
      <c r="L29" s="27">
        <f>IF(M29&gt;8,(LARGE(E29:K29,1)+LARGE(E29:K29,2)+LARGE(E29:K29,3)+LARGE(E29:K29,4)+LARGE(E29:K29,5)+LARGE(E29:K29,6)+LARGE(E29:K29,7)+LARGE(E29:K29,8)),(SUM(E29:K29)))</f>
        <v>0</v>
      </c>
      <c r="M29" s="28">
        <f>COUNTA(E29:K29)</f>
        <v>0</v>
      </c>
      <c r="N29" s="28">
        <f>IF(M29&gt;0,L29,0)</f>
        <v>0</v>
      </c>
      <c r="O29" s="29"/>
      <c r="P29" s="39">
        <v>2113</v>
      </c>
      <c r="Q29" t="s" s="31">
        <v>62</v>
      </c>
      <c r="R29" s="32">
        <f>SUMIF(C4:C51,"2113",N4:N51)</f>
        <v>0</v>
      </c>
      <c r="S29" s="33"/>
      <c r="T29" s="34">
        <f>SUMIF(C4:C51,"2113",L4:L51)</f>
        <v>0</v>
      </c>
    </row>
    <row r="30" ht="28.3" customHeight="1">
      <c r="A30" t="s" s="23">
        <f>IF(M30&lt;1,"NO","SI")</f>
        <v>52</v>
      </c>
      <c r="B30" s="24"/>
      <c r="C30" s="24"/>
      <c r="D30" s="24"/>
      <c r="E30" s="25"/>
      <c r="F30" s="25"/>
      <c r="G30" s="25"/>
      <c r="H30" s="24"/>
      <c r="I30" s="24"/>
      <c r="J30" s="24"/>
      <c r="K30" s="26"/>
      <c r="L30" s="27">
        <f>IF(M30&gt;8,(LARGE(E30:K30,1)+LARGE(E30:K30,2)+LARGE(E30:K30,3)+LARGE(E30:K30,4)+LARGE(E30:K30,5)+LARGE(E30:K30,6)+LARGE(E30:K30,7)+LARGE(E30:K30,8)),(SUM(E30:K30)))</f>
        <v>0</v>
      </c>
      <c r="M30" s="28">
        <f>COUNTA(E30:K30)</f>
        <v>0</v>
      </c>
      <c r="N30" s="28">
        <f>IF(M30&gt;0,L30,0)</f>
        <v>0</v>
      </c>
      <c r="O30" s="29"/>
      <c r="P30" s="39"/>
      <c r="Q30" s="40"/>
      <c r="R30" s="41"/>
      <c r="S30" s="33"/>
      <c r="T30" s="42"/>
    </row>
    <row r="31" ht="28.3" customHeight="1">
      <c r="A31" t="s" s="23">
        <f>IF(M31&lt;1,"NO","SI")</f>
        <v>52</v>
      </c>
      <c r="B31" s="24"/>
      <c r="C31" s="24"/>
      <c r="D31" s="24"/>
      <c r="E31" s="25"/>
      <c r="F31" s="25"/>
      <c r="G31" s="25"/>
      <c r="H31" s="24"/>
      <c r="I31" s="24"/>
      <c r="J31" s="24"/>
      <c r="K31" s="26"/>
      <c r="L31" s="27">
        <f>IF(M31&gt;8,(LARGE(E31:K31,1)+LARGE(E31:K31,2)+LARGE(E31:K31,3)+LARGE(E31:K31,4)+LARGE(E31:K31,5)+LARGE(E31:K31,6)+LARGE(E31:K31,7)+LARGE(E31:K31,8)),(SUM(E31:K31)))</f>
        <v>0</v>
      </c>
      <c r="M31" s="28">
        <f>COUNTA(E31:K31)</f>
        <v>0</v>
      </c>
      <c r="N31" s="28">
        <f>IF(M31&gt;0,L31,0)</f>
        <v>0</v>
      </c>
      <c r="O31" s="29"/>
      <c r="P31" s="39"/>
      <c r="Q31" s="40"/>
      <c r="R31" s="41"/>
      <c r="S31" s="33"/>
      <c r="T31" s="42"/>
    </row>
    <row r="32" ht="28.3" customHeight="1">
      <c r="A32" t="s" s="23">
        <f>IF(M32&lt;1,"NO","SI")</f>
        <v>52</v>
      </c>
      <c r="B32" s="24"/>
      <c r="C32" s="24"/>
      <c r="D32" s="24"/>
      <c r="E32" s="25"/>
      <c r="F32" s="25"/>
      <c r="G32" s="25"/>
      <c r="H32" s="24"/>
      <c r="I32" s="24"/>
      <c r="J32" s="24"/>
      <c r="K32" s="26"/>
      <c r="L32" s="27">
        <f>IF(M32&gt;8,(LARGE(E32:K32,1)+LARGE(E32:K32,2)+LARGE(E32:K32,3)+LARGE(E32:K32,4)+LARGE(E32:K32,5)+LARGE(E32:K32,6)+LARGE(E32:K32,7)+LARGE(E32:K32,8)),(SUM(E32:K32)))</f>
        <v>0</v>
      </c>
      <c r="M32" s="28">
        <f>COUNTA(E32:K32)</f>
        <v>0</v>
      </c>
      <c r="N32" s="28">
        <f>IF(M32&gt;0,L32,0)</f>
        <v>0</v>
      </c>
      <c r="O32" s="29"/>
      <c r="P32" s="39"/>
      <c r="Q32" s="40"/>
      <c r="R32" s="41"/>
      <c r="S32" s="33"/>
      <c r="T32" s="42"/>
    </row>
    <row r="33" ht="28.3" customHeight="1">
      <c r="A33" t="s" s="23">
        <f>IF(M33&lt;1,"NO","SI")</f>
        <v>52</v>
      </c>
      <c r="B33" s="24"/>
      <c r="C33" s="24"/>
      <c r="D33" s="24"/>
      <c r="E33" s="25"/>
      <c r="F33" s="25"/>
      <c r="G33" s="25"/>
      <c r="H33" s="24"/>
      <c r="I33" s="24"/>
      <c r="J33" s="24"/>
      <c r="K33" s="26"/>
      <c r="L33" s="27">
        <f>IF(M33&gt;8,(LARGE(E33:K33,1)+LARGE(E33:K33,2)+LARGE(E33:K33,3)+LARGE(E33:K33,4)+LARGE(E33:K33,5)+LARGE(E33:K33,6)+LARGE(E33:K33,7)+LARGE(E33:K33,8)),(SUM(E33:K33)))</f>
        <v>0</v>
      </c>
      <c r="M33" s="28">
        <f>COUNTA(E33:K33)</f>
        <v>0</v>
      </c>
      <c r="N33" s="28">
        <f>IF(M33&gt;0,L33,0)</f>
        <v>0</v>
      </c>
      <c r="O33" s="29"/>
      <c r="P33" s="39"/>
      <c r="Q33" s="40"/>
      <c r="R33" s="41"/>
      <c r="S33" s="33"/>
      <c r="T33" s="42"/>
    </row>
    <row r="34" ht="28.3" customHeight="1">
      <c r="A34" t="s" s="23">
        <f>IF(M34&lt;1,"NO","SI")</f>
        <v>52</v>
      </c>
      <c r="B34" s="24"/>
      <c r="C34" s="24"/>
      <c r="D34" s="24"/>
      <c r="E34" s="25"/>
      <c r="F34" s="25"/>
      <c r="G34" s="25"/>
      <c r="H34" s="24"/>
      <c r="I34" s="24"/>
      <c r="J34" s="24"/>
      <c r="K34" s="26"/>
      <c r="L34" s="27">
        <f>IF(M34&gt;8,(LARGE(E34:K34,1)+LARGE(E34:K34,2)+LARGE(E34:K34,3)+LARGE(E34:K34,4)+LARGE(E34:K34,5)+LARGE(E34:K34,6)+LARGE(E34:K34,7)+LARGE(E34:K34,8)),(SUM(E34:K34)))</f>
        <v>0</v>
      </c>
      <c r="M34" s="28">
        <f>COUNTA(E34:K34)</f>
        <v>0</v>
      </c>
      <c r="N34" s="28">
        <f>IF(M34&gt;0,L34,0)</f>
        <v>0</v>
      </c>
      <c r="O34" s="29"/>
      <c r="P34" s="39"/>
      <c r="Q34" s="40"/>
      <c r="R34" s="41"/>
      <c r="S34" s="33"/>
      <c r="T34" s="42"/>
    </row>
    <row r="35" ht="28.3" customHeight="1">
      <c r="A35" t="s" s="23">
        <f>IF(M35&lt;1,"NO","SI")</f>
        <v>52</v>
      </c>
      <c r="B35" s="24"/>
      <c r="C35" s="24"/>
      <c r="D35" s="24"/>
      <c r="E35" s="25"/>
      <c r="F35" s="25"/>
      <c r="G35" s="25"/>
      <c r="H35" s="24"/>
      <c r="I35" s="24"/>
      <c r="J35" s="24"/>
      <c r="K35" s="26"/>
      <c r="L35" s="27">
        <f>IF(M35&gt;8,(LARGE(E35:K35,1)+LARGE(E35:K35,2)+LARGE(E35:K35,3)+LARGE(E35:K35,4)+LARGE(E35:K35,5)+LARGE(E35:K35,6)+LARGE(E35:K35,7)+LARGE(E35:K35,8)),(SUM(E35:K35)))</f>
        <v>0</v>
      </c>
      <c r="M35" s="28">
        <f>COUNTA(E35:K35)</f>
        <v>0</v>
      </c>
      <c r="N35" s="28">
        <f>IF(M35&gt;0,L35,0)</f>
        <v>0</v>
      </c>
      <c r="O35" s="29"/>
      <c r="P35" s="39"/>
      <c r="Q35" s="40"/>
      <c r="R35" s="41"/>
      <c r="S35" s="33"/>
      <c r="T35" s="42"/>
    </row>
    <row r="36" ht="28.3" customHeight="1">
      <c r="A36" t="s" s="23">
        <f>IF(M36&lt;1,"NO","SI")</f>
        <v>52</v>
      </c>
      <c r="B36" s="24"/>
      <c r="C36" s="24"/>
      <c r="D36" s="24"/>
      <c r="E36" s="25"/>
      <c r="F36" s="25"/>
      <c r="G36" s="25"/>
      <c r="H36" s="24"/>
      <c r="I36" s="24"/>
      <c r="J36" s="24"/>
      <c r="K36" s="26"/>
      <c r="L36" s="27">
        <f>IF(M36&gt;8,(LARGE(E36:K36,1)+LARGE(E36:K36,2)+LARGE(E36:K36,3)+LARGE(E36:K36,4)+LARGE(E36:K36,5)+LARGE(E36:K36,6)+LARGE(E36:K36,7)+LARGE(E36:K36,8)),(SUM(E36:K36)))</f>
        <v>0</v>
      </c>
      <c r="M36" s="28">
        <f>COUNTA(E36:K36)</f>
        <v>0</v>
      </c>
      <c r="N36" s="28">
        <f>IF(M36&gt;0,L36,0)</f>
        <v>0</v>
      </c>
      <c r="O36" s="29"/>
      <c r="P36" s="39"/>
      <c r="Q36" s="40"/>
      <c r="R36" s="41"/>
      <c r="S36" s="33"/>
      <c r="T36" s="42"/>
    </row>
    <row r="37" ht="28.3" customHeight="1">
      <c r="A37" t="s" s="23">
        <f>IF(M37&lt;1,"NO","SI")</f>
        <v>52</v>
      </c>
      <c r="B37" s="24"/>
      <c r="C37" s="24"/>
      <c r="D37" s="24"/>
      <c r="E37" s="25"/>
      <c r="F37" s="25"/>
      <c r="G37" s="25"/>
      <c r="H37" s="24"/>
      <c r="I37" s="24"/>
      <c r="J37" s="24"/>
      <c r="K37" s="26"/>
      <c r="L37" s="27">
        <f>IF(M37&gt;8,(LARGE(E37:K37,1)+LARGE(E37:K37,2)+LARGE(E37:K37,3)+LARGE(E37:K37,4)+LARGE(E37:K37,5)+LARGE(E37:K37,6)+LARGE(E37:K37,7)+LARGE(E37:K37,8)),(SUM(E37:K37)))</f>
        <v>0</v>
      </c>
      <c r="M37" s="28">
        <f>COUNTA(E37:K37)</f>
        <v>0</v>
      </c>
      <c r="N37" s="28">
        <f>IF(M37&gt;0,L37,0)</f>
        <v>0</v>
      </c>
      <c r="O37" s="29"/>
      <c r="P37" s="39"/>
      <c r="Q37" s="40"/>
      <c r="R37" s="41"/>
      <c r="S37" s="33"/>
      <c r="T37" s="42"/>
    </row>
    <row r="38" ht="28.3" customHeight="1">
      <c r="A38" t="s" s="23">
        <f>IF(M38&lt;1,"NO","SI")</f>
        <v>52</v>
      </c>
      <c r="B38" s="24"/>
      <c r="C38" s="24"/>
      <c r="D38" s="24"/>
      <c r="E38" s="25"/>
      <c r="F38" s="25"/>
      <c r="G38" s="25"/>
      <c r="H38" s="24"/>
      <c r="I38" s="24"/>
      <c r="J38" s="24"/>
      <c r="K38" s="26"/>
      <c r="L38" s="27">
        <f>IF(M38&gt;8,(LARGE(E38:K38,1)+LARGE(E38:K38,2)+LARGE(E38:K38,3)+LARGE(E38:K38,4)+LARGE(E38:K38,5)+LARGE(E38:K38,6)+LARGE(E38:K38,7)+LARGE(E38:K38,8)),(SUM(E38:K38)))</f>
        <v>0</v>
      </c>
      <c r="M38" s="28">
        <f>COUNTA(E38:K38)</f>
        <v>0</v>
      </c>
      <c r="N38" s="28">
        <f>IF(M38&gt;0,L38,0)</f>
        <v>0</v>
      </c>
      <c r="O38" s="29"/>
      <c r="P38" s="39"/>
      <c r="Q38" s="40"/>
      <c r="R38" s="41"/>
      <c r="S38" s="33"/>
      <c r="T38" s="42"/>
    </row>
    <row r="39" ht="28.3" customHeight="1">
      <c r="A39" t="s" s="23">
        <f>IF(M39&lt;1,"NO","SI")</f>
        <v>52</v>
      </c>
      <c r="B39" s="24"/>
      <c r="C39" s="24"/>
      <c r="D39" s="24"/>
      <c r="E39" s="25"/>
      <c r="F39" s="25"/>
      <c r="G39" s="25"/>
      <c r="H39" s="24"/>
      <c r="I39" s="24"/>
      <c r="J39" s="24"/>
      <c r="K39" s="26"/>
      <c r="L39" s="27">
        <f>IF(M39&gt;8,(LARGE(E39:K39,1)+LARGE(E39:K39,2)+LARGE(E39:K39,3)+LARGE(E39:K39,4)+LARGE(E39:K39,5)+LARGE(E39:K39,6)+LARGE(E39:K39,7)+LARGE(E39:K39,8)),(SUM(E39:K39)))</f>
        <v>0</v>
      </c>
      <c r="M39" s="28">
        <f>COUNTA(E39:K39)</f>
        <v>0</v>
      </c>
      <c r="N39" s="28">
        <f>IF(M39&gt;0,L39,0)</f>
        <v>0</v>
      </c>
      <c r="O39" s="29"/>
      <c r="P39" s="39"/>
      <c r="Q39" s="40"/>
      <c r="R39" s="41"/>
      <c r="S39" s="33"/>
      <c r="T39" s="42"/>
    </row>
    <row r="40" ht="28.3" customHeight="1">
      <c r="A40" t="s" s="23">
        <f>IF(M40&lt;1,"NO","SI")</f>
        <v>52</v>
      </c>
      <c r="B40" s="24"/>
      <c r="C40" s="24"/>
      <c r="D40" s="24"/>
      <c r="E40" s="25"/>
      <c r="F40" s="25"/>
      <c r="G40" s="25"/>
      <c r="H40" s="24"/>
      <c r="I40" s="24"/>
      <c r="J40" s="24"/>
      <c r="K40" s="26"/>
      <c r="L40" s="27">
        <f>IF(M40&gt;8,(LARGE(E40:K40,1)+LARGE(E40:K40,2)+LARGE(E40:K40,3)+LARGE(E40:K40,4)+LARGE(E40:K40,5)+LARGE(E40:K40,6)+LARGE(E40:K40,7)+LARGE(E40:K40,8)),(SUM(E40:K40)))</f>
        <v>0</v>
      </c>
      <c r="M40" s="28">
        <f>COUNTA(E40:K40)</f>
        <v>0</v>
      </c>
      <c r="N40" s="28">
        <f>IF(M40&gt;0,L40,0)</f>
        <v>0</v>
      </c>
      <c r="O40" s="29"/>
      <c r="P40" s="39"/>
      <c r="Q40" s="40"/>
      <c r="R40" s="41"/>
      <c r="S40" s="33"/>
      <c r="T40" s="42"/>
    </row>
    <row r="41" ht="28.3" customHeight="1">
      <c r="A41" t="s" s="23">
        <f>IF(M41&lt;1,"NO","SI")</f>
        <v>52</v>
      </c>
      <c r="B41" s="24"/>
      <c r="C41" s="24"/>
      <c r="D41" s="24"/>
      <c r="E41" s="25"/>
      <c r="F41" s="25"/>
      <c r="G41" s="25"/>
      <c r="H41" s="24"/>
      <c r="I41" s="24"/>
      <c r="J41" s="24"/>
      <c r="K41" s="26"/>
      <c r="L41" s="27">
        <f>IF(M41&gt;8,(LARGE(E41:K41,1)+LARGE(E41:K41,2)+LARGE(E41:K41,3)+LARGE(E41:K41,4)+LARGE(E41:K41,5)+LARGE(E41:K41,6)+LARGE(E41:K41,7)+LARGE(E41:K41,8)),(SUM(E41:K41)))</f>
        <v>0</v>
      </c>
      <c r="M41" s="28">
        <f>COUNTA(E41:K41)</f>
        <v>0</v>
      </c>
      <c r="N41" s="28">
        <f>IF(M41&gt;0,L41,0)</f>
        <v>0</v>
      </c>
      <c r="O41" s="43"/>
      <c r="P41" s="44"/>
      <c r="Q41" s="82"/>
      <c r="R41" s="83">
        <f>SUM(R3:R40)</f>
        <v>2391</v>
      </c>
      <c r="S41" s="84"/>
      <c r="T41" s="47">
        <f>SUM(T3:T40)</f>
        <v>2391</v>
      </c>
    </row>
    <row r="42" ht="28.3" customHeight="1">
      <c r="A42" t="s" s="23">
        <f>IF(M42&lt;1,"NO","SI")</f>
        <v>52</v>
      </c>
      <c r="B42" s="24"/>
      <c r="C42" s="24"/>
      <c r="D42" s="24"/>
      <c r="E42" s="25"/>
      <c r="F42" s="25"/>
      <c r="G42" s="25"/>
      <c r="H42" s="24"/>
      <c r="I42" s="24"/>
      <c r="J42" s="24"/>
      <c r="K42" s="26"/>
      <c r="L42" s="27">
        <f>IF(M42&gt;8,(LARGE(E42:K42,1)+LARGE(E42:K42,2)+LARGE(E42:K42,3)+LARGE(E42:K42,4)+LARGE(E42:K42,5)+LARGE(E42:K42,6)+LARGE(E42:K42,7)+LARGE(E42:K42,8)),(SUM(E42:K42)))</f>
        <v>0</v>
      </c>
      <c r="M42" s="28">
        <f>COUNTA(E42:K42)</f>
        <v>0</v>
      </c>
      <c r="N42" s="28">
        <f>IF(M42&gt;0,L42,0)</f>
        <v>0</v>
      </c>
      <c r="O42" s="43"/>
      <c r="P42" s="10"/>
      <c r="Q42" s="10"/>
      <c r="R42" s="85"/>
      <c r="S42" s="10"/>
      <c r="T42" s="44"/>
    </row>
    <row r="43" ht="28.3" customHeight="1">
      <c r="A43" t="s" s="23">
        <f>IF(M43&lt;1,"NO","SI")</f>
        <v>52</v>
      </c>
      <c r="B43" s="24"/>
      <c r="C43" s="24"/>
      <c r="D43" s="24"/>
      <c r="E43" s="25"/>
      <c r="F43" s="25"/>
      <c r="G43" s="25"/>
      <c r="H43" s="24"/>
      <c r="I43" s="24"/>
      <c r="J43" s="24"/>
      <c r="K43" s="26"/>
      <c r="L43" s="27">
        <f>IF(M43&gt;8,(LARGE(E43:K43,1)+LARGE(E43:K43,2)+LARGE(E43:K43,3)+LARGE(E43:K43,4)+LARGE(E43:K43,5)+LARGE(E43:K43,6)+LARGE(E43:K43,7)+LARGE(E43:K43,8)),(SUM(E43:K43)))</f>
        <v>0</v>
      </c>
      <c r="M43" s="28">
        <f>COUNTA(E43:K43)</f>
        <v>0</v>
      </c>
      <c r="N43" s="28">
        <f>IF(M43&gt;0,L43,0)</f>
        <v>0</v>
      </c>
      <c r="O43" s="43"/>
      <c r="P43" s="10"/>
      <c r="Q43" s="10"/>
      <c r="R43" s="10"/>
      <c r="S43" s="10"/>
      <c r="T43" s="10"/>
    </row>
    <row r="44" ht="28.3" customHeight="1">
      <c r="A44" t="s" s="23">
        <f>IF(M44&lt;1,"NO","SI")</f>
        <v>52</v>
      </c>
      <c r="B44" s="24"/>
      <c r="C44" s="24"/>
      <c r="D44" s="24"/>
      <c r="E44" s="25"/>
      <c r="F44" s="25"/>
      <c r="G44" s="25"/>
      <c r="H44" s="24"/>
      <c r="I44" s="24"/>
      <c r="J44" s="24"/>
      <c r="K44" s="26"/>
      <c r="L44" s="27">
        <f>IF(M44&gt;8,(LARGE(E44:K44,1)+LARGE(E44:K44,2)+LARGE(E44:K44,3)+LARGE(E44:K44,4)+LARGE(E44:K44,5)+LARGE(E44:K44,6)+LARGE(E44:K44,7)+LARGE(E44:K44,8)),(SUM(E44:K44)))</f>
        <v>0</v>
      </c>
      <c r="M44" s="28">
        <f>COUNTA(E44:K44)</f>
        <v>0</v>
      </c>
      <c r="N44" s="28">
        <f>IF(M44&gt;0,L44,0)</f>
        <v>0</v>
      </c>
      <c r="O44" s="43"/>
      <c r="P44" s="10"/>
      <c r="Q44" s="10"/>
      <c r="R44" s="10"/>
      <c r="S44" s="10"/>
      <c r="T44" s="10"/>
    </row>
    <row r="45" ht="28.3" customHeight="1">
      <c r="A45" t="s" s="23">
        <f>IF(M45&lt;1,"NO","SI")</f>
        <v>52</v>
      </c>
      <c r="B45" s="24"/>
      <c r="C45" s="24"/>
      <c r="D45" s="24"/>
      <c r="E45" s="25"/>
      <c r="F45" s="25"/>
      <c r="G45" s="25"/>
      <c r="H45" s="24"/>
      <c r="I45" s="24"/>
      <c r="J45" s="24"/>
      <c r="K45" s="26"/>
      <c r="L45" s="27">
        <f>IF(M45&gt;8,(LARGE(E45:K45,1)+LARGE(E45:K45,2)+LARGE(E45:K45,3)+LARGE(E45:K45,4)+LARGE(E45:K45,5)+LARGE(E45:K45,6)+LARGE(E45:K45,7)+LARGE(E45:K45,8)),(SUM(E45:K45)))</f>
        <v>0</v>
      </c>
      <c r="M45" s="28">
        <f>COUNTA(E45:K45)</f>
        <v>0</v>
      </c>
      <c r="N45" s="28">
        <f>IF(M45&gt;0,L45,0)</f>
        <v>0</v>
      </c>
      <c r="O45" s="43"/>
      <c r="P45" s="10"/>
      <c r="Q45" s="10"/>
      <c r="R45" s="10"/>
      <c r="S45" s="10"/>
      <c r="T45" s="10"/>
    </row>
    <row r="46" ht="28.3" customHeight="1">
      <c r="A46" t="s" s="23">
        <f>IF(M46&lt;1,"NO","SI")</f>
        <v>52</v>
      </c>
      <c r="B46" s="24"/>
      <c r="C46" s="24"/>
      <c r="D46" s="24"/>
      <c r="E46" s="25"/>
      <c r="F46" s="25"/>
      <c r="G46" s="25"/>
      <c r="H46" s="24"/>
      <c r="I46" s="24"/>
      <c r="J46" s="24"/>
      <c r="K46" s="26"/>
      <c r="L46" s="27">
        <f>IF(M46&gt;8,(LARGE(E46:K46,1)+LARGE(E46:K46,2)+LARGE(E46:K46,3)+LARGE(E46:K46,4)+LARGE(E46:K46,5)+LARGE(E46:K46,6)+LARGE(E46:K46,7)+LARGE(E46:K46,8)),(SUM(E46:K46)))</f>
        <v>0</v>
      </c>
      <c r="M46" s="28">
        <f>COUNTA(E46:K46)</f>
        <v>0</v>
      </c>
      <c r="N46" s="28">
        <f>IF(M46&gt;0,L46,0)</f>
        <v>0</v>
      </c>
      <c r="O46" s="43"/>
      <c r="P46" s="10"/>
      <c r="Q46" s="10"/>
      <c r="R46" s="10"/>
      <c r="S46" s="10"/>
      <c r="T46" s="10"/>
    </row>
    <row r="47" ht="28.3" customHeight="1">
      <c r="A47" t="s" s="23">
        <f>IF(M47&lt;1,"NO","SI")</f>
        <v>52</v>
      </c>
      <c r="B47" s="24"/>
      <c r="C47" s="24"/>
      <c r="D47" s="24"/>
      <c r="E47" s="25"/>
      <c r="F47" s="25"/>
      <c r="G47" s="25"/>
      <c r="H47" s="24"/>
      <c r="I47" s="24"/>
      <c r="J47" s="24"/>
      <c r="K47" s="26"/>
      <c r="L47" s="27">
        <f>IF(M47&gt;8,(LARGE(E47:K47,1)+LARGE(E47:K47,2)+LARGE(E47:K47,3)+LARGE(E47:K47,4)+LARGE(E47:K47,5)+LARGE(E47:K47,6)+LARGE(E47:K47,7)+LARGE(E47:K47,8)),(SUM(E47:K47)))</f>
        <v>0</v>
      </c>
      <c r="M47" s="28">
        <f>COUNTA(E47:K47)</f>
        <v>0</v>
      </c>
      <c r="N47" s="28">
        <f>IF(M47&gt;0,L47,0)</f>
        <v>0</v>
      </c>
      <c r="O47" s="43"/>
      <c r="P47" s="10"/>
      <c r="Q47" s="10"/>
      <c r="R47" s="10"/>
      <c r="S47" s="10"/>
      <c r="T47" s="10"/>
    </row>
    <row r="48" ht="28.3" customHeight="1">
      <c r="A48" t="s" s="23">
        <f>IF(M48&lt;1,"NO","SI")</f>
        <v>52</v>
      </c>
      <c r="B48" s="24"/>
      <c r="C48" s="24"/>
      <c r="D48" s="24"/>
      <c r="E48" s="25"/>
      <c r="F48" s="25"/>
      <c r="G48" s="25"/>
      <c r="H48" s="24"/>
      <c r="I48" s="24"/>
      <c r="J48" s="24"/>
      <c r="K48" s="26"/>
      <c r="L48" s="27">
        <f>IF(M48&gt;8,(LARGE(E48:K48,1)+LARGE(E48:K48,2)+LARGE(E48:K48,3)+LARGE(E48:K48,4)+LARGE(E48:K48,5)+LARGE(E48:K48,6)+LARGE(E48:K48,7)+LARGE(E48:K48,8)),(SUM(E48:K48)))</f>
        <v>0</v>
      </c>
      <c r="M48" s="28">
        <f>COUNTA(E48:K48)</f>
        <v>0</v>
      </c>
      <c r="N48" s="28">
        <f>IF(M48&gt;0,L48,0)</f>
        <v>0</v>
      </c>
      <c r="O48" s="43"/>
      <c r="P48" s="10"/>
      <c r="Q48" s="10"/>
      <c r="R48" s="10"/>
      <c r="S48" s="10"/>
      <c r="T48" s="10"/>
    </row>
    <row r="49" ht="28.3" customHeight="1">
      <c r="A49" t="s" s="23">
        <f>IF(M49&lt;1,"NO","SI")</f>
        <v>52</v>
      </c>
      <c r="B49" s="24"/>
      <c r="C49" s="24"/>
      <c r="D49" s="24"/>
      <c r="E49" s="25"/>
      <c r="F49" s="25"/>
      <c r="G49" s="25"/>
      <c r="H49" s="24"/>
      <c r="I49" s="24"/>
      <c r="J49" s="24"/>
      <c r="K49" s="26"/>
      <c r="L49" s="27">
        <f>IF(M49&gt;8,(LARGE(E49:K49,1)+LARGE(E49:K49,2)+LARGE(E49:K49,3)+LARGE(E49:K49,4)+LARGE(E49:K49,5)+LARGE(E49:K49,6)+LARGE(E49:K49,7)+LARGE(E49:K49,8)),(SUM(E49:K49)))</f>
        <v>0</v>
      </c>
      <c r="M49" s="28">
        <f>COUNTA(E49:K49)</f>
        <v>0</v>
      </c>
      <c r="N49" s="28">
        <f>IF(M49&gt;0,L49,0)</f>
        <v>0</v>
      </c>
      <c r="O49" s="43"/>
      <c r="P49" s="10"/>
      <c r="Q49" s="10"/>
      <c r="R49" s="10"/>
      <c r="S49" s="10"/>
      <c r="T49" s="10"/>
    </row>
    <row r="50" ht="28.3" customHeight="1">
      <c r="A50" t="s" s="23">
        <f>IF(M50&lt;1,"NO","SI")</f>
        <v>52</v>
      </c>
      <c r="B50" s="24"/>
      <c r="C50" s="24"/>
      <c r="D50" s="24"/>
      <c r="E50" s="25"/>
      <c r="F50" s="25"/>
      <c r="G50" s="25"/>
      <c r="H50" s="24"/>
      <c r="I50" s="24"/>
      <c r="J50" s="24"/>
      <c r="K50" s="26"/>
      <c r="L50" s="27">
        <f>IF(M50&gt;8,(LARGE(E50:K50,1)+LARGE(E50:K50,2)+LARGE(E50:K50,3)+LARGE(E50:K50,4)+LARGE(E50:K50,5)+LARGE(E50:K50,6)+LARGE(E50:K50,7)+LARGE(E50:K50,8)),(SUM(E50:K50)))</f>
        <v>0</v>
      </c>
      <c r="M50" s="28">
        <f>COUNTA(E50:K50)</f>
        <v>0</v>
      </c>
      <c r="N50" s="28">
        <f>IF(M50&gt;0,L50,0)</f>
        <v>0</v>
      </c>
      <c r="O50" s="43"/>
      <c r="P50" s="10"/>
      <c r="Q50" s="10"/>
      <c r="R50" s="10"/>
      <c r="S50" s="10"/>
      <c r="T50" s="10"/>
    </row>
    <row r="51" ht="28.3" customHeight="1">
      <c r="A51" t="s" s="86">
        <f>IF(M51&lt;1,"NO","SI")</f>
        <v>52</v>
      </c>
      <c r="B51" s="48"/>
      <c r="C51" s="48"/>
      <c r="D51" s="48"/>
      <c r="E51" s="65"/>
      <c r="F51" s="65"/>
      <c r="G51" s="65"/>
      <c r="H51" s="48"/>
      <c r="I51" s="48"/>
      <c r="J51" s="48"/>
      <c r="K51" s="66"/>
      <c r="L51" s="27">
        <f>SUM(L3:L50)</f>
        <v>2391</v>
      </c>
      <c r="M51" s="87">
        <f>COUNTA(E51:K51)</f>
        <v>0</v>
      </c>
      <c r="N51" s="28">
        <f>SUM(N3:N50)</f>
        <v>2391</v>
      </c>
      <c r="O51" s="43"/>
      <c r="P51" s="10"/>
      <c r="Q51" s="10"/>
      <c r="R51" s="10"/>
      <c r="S51" s="10"/>
      <c r="T51" s="10"/>
    </row>
    <row r="52" ht="28.3" customHeight="1">
      <c r="A52" s="48">
        <f>COUNTIF(A3:A50,"SI")</f>
        <v>18</v>
      </c>
      <c r="B52" s="49">
        <f>COUNTA(B3:B50)</f>
        <v>18</v>
      </c>
      <c r="C52" s="49"/>
      <c r="D52" s="49"/>
      <c r="E52" s="50"/>
      <c r="F52" s="50"/>
      <c r="G52" s="50"/>
      <c r="H52" s="49"/>
      <c r="I52" s="49"/>
      <c r="J52" s="49"/>
      <c r="K52" s="51"/>
      <c r="L52" s="88"/>
      <c r="M52" s="89"/>
      <c r="N52" s="90"/>
      <c r="O52" s="43"/>
      <c r="P52" s="10"/>
      <c r="Q52" s="10"/>
      <c r="R52" s="10"/>
      <c r="S52" s="10"/>
      <c r="T52" s="10"/>
    </row>
    <row r="53" ht="27.8" customHeight="1">
      <c r="A53" s="49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85"/>
      <c r="M53" s="91"/>
      <c r="N53" s="92"/>
      <c r="O53" s="43"/>
      <c r="P53" s="10"/>
      <c r="Q53" s="10"/>
      <c r="R53" s="10"/>
      <c r="S53" s="10"/>
      <c r="T53" s="10"/>
    </row>
  </sheetData>
  <mergeCells count="1">
    <mergeCell ref="A1:G1"/>
  </mergeCells>
  <pageMargins left="1" right="1" top="1" bottom="1" header="0.25" footer="0.25"/>
  <pageSetup firstPageNumber="1" fitToHeight="1" fitToWidth="1" scale="100" useFirstPageNumber="0" orientation="portrait" pageOrder="downThenOver"/>
  <headerFooter>
    <oddHeader>&amp;L&amp;"Times New Roman,Regular"&amp;12&amp;K000000CU F</oddHeader>
    <oddFooter>&amp;L&amp;"Helvetica,Regular"&amp;12&amp;K000000&amp;P</oddFooter>
  </headerFooter>
</worksheet>
</file>

<file path=xl/worksheets/sheet8.xml><?xml version="1.0" encoding="utf-8"?>
<worksheet xmlns:r="http://schemas.openxmlformats.org/officeDocument/2006/relationships" xmlns="http://schemas.openxmlformats.org/spreadsheetml/2006/main">
  <sheetPr>
    <pageSetUpPr fitToPage="1"/>
  </sheetPr>
  <dimension ref="A1:L14"/>
  <sheetViews>
    <sheetView workbookViewId="0" showGridLines="0" defaultGridColor="1"/>
  </sheetViews>
  <sheetFormatPr defaultColWidth="16.3333" defaultRowHeight="18" customHeight="1" outlineLevelRow="0" outlineLevelCol="0"/>
  <cols>
    <col min="1" max="1" width="4.71875" style="93" customWidth="1"/>
    <col min="2" max="2" width="22.5" style="93" customWidth="1"/>
    <col min="3" max="3" width="5.22656" style="93" customWidth="1"/>
    <col min="4" max="4" width="25.625" style="93" customWidth="1"/>
    <col min="5" max="5" width="11.1797" style="93" customWidth="1"/>
    <col min="6" max="6" width="11.5469" style="93" customWidth="1"/>
    <col min="7" max="7" width="11.6719" style="93" customWidth="1"/>
    <col min="8" max="8" width="11.5078" style="93" customWidth="1"/>
    <col min="9" max="9" width="11.3516" style="93" customWidth="1"/>
    <col min="10" max="10" width="11.5391" style="93" customWidth="1"/>
    <col min="11" max="11" width="11.3281" style="93" customWidth="1"/>
    <col min="12" max="12" width="6.57812" style="93" customWidth="1"/>
    <col min="13" max="256" width="16.3516" style="93" customWidth="1"/>
  </cols>
  <sheetData>
    <row r="1" ht="20.35" customHeight="1">
      <c r="A1" t="s" s="56">
        <v>106</v>
      </c>
      <c r="B1" s="57"/>
      <c r="C1" s="57"/>
      <c r="D1" s="57"/>
      <c r="E1" s="57"/>
      <c r="F1" s="57"/>
      <c r="G1" s="94"/>
      <c r="H1" s="94"/>
      <c r="I1" s="94"/>
      <c r="J1" s="94"/>
      <c r="K1" s="94"/>
      <c r="L1" s="95"/>
    </row>
    <row r="2" ht="32.35" customHeight="1">
      <c r="A2" s="61"/>
      <c r="B2" t="s" s="56">
        <v>1</v>
      </c>
      <c r="C2" t="s" s="56">
        <v>108</v>
      </c>
      <c r="D2" t="s" s="56">
        <v>3</v>
      </c>
      <c r="E2" t="s" s="56">
        <v>4</v>
      </c>
      <c r="F2" t="s" s="56">
        <v>5</v>
      </c>
      <c r="G2" t="s" s="56">
        <v>6</v>
      </c>
      <c r="H2" t="s" s="56">
        <v>7</v>
      </c>
      <c r="I2" t="s" s="56">
        <v>8</v>
      </c>
      <c r="J2" t="s" s="56">
        <v>9</v>
      </c>
      <c r="K2" t="s" s="56">
        <v>10</v>
      </c>
      <c r="L2" t="s" s="68">
        <v>11</v>
      </c>
    </row>
    <row r="3" ht="20.35" customHeight="1">
      <c r="A3" s="62"/>
      <c r="B3" s="62"/>
      <c r="C3" s="57"/>
      <c r="D3" s="62"/>
      <c r="E3" s="57"/>
      <c r="F3" s="57"/>
      <c r="G3" s="57"/>
      <c r="H3" s="57"/>
      <c r="I3" s="57"/>
      <c r="J3" s="57"/>
      <c r="K3" s="57"/>
      <c r="L3" s="63"/>
    </row>
    <row r="4" ht="20.35" customHeight="1">
      <c r="A4" s="62"/>
      <c r="B4" s="62"/>
      <c r="C4" s="57"/>
      <c r="D4" s="62"/>
      <c r="E4" s="57"/>
      <c r="F4" s="57"/>
      <c r="G4" s="57"/>
      <c r="H4" s="57"/>
      <c r="I4" s="57"/>
      <c r="J4" s="57"/>
      <c r="K4" s="57"/>
      <c r="L4" s="63"/>
    </row>
    <row r="5" ht="20.35" customHeight="1">
      <c r="A5" s="62"/>
      <c r="B5" s="62"/>
      <c r="C5" s="57"/>
      <c r="D5" s="62"/>
      <c r="E5" s="57"/>
      <c r="F5" s="57"/>
      <c r="G5" s="57"/>
      <c r="H5" s="57"/>
      <c r="I5" s="57"/>
      <c r="J5" s="57"/>
      <c r="K5" s="57"/>
      <c r="L5" s="63"/>
    </row>
    <row r="6" ht="20.35" customHeight="1">
      <c r="A6" s="62"/>
      <c r="B6" s="62"/>
      <c r="C6" s="57"/>
      <c r="D6" s="62"/>
      <c r="E6" s="57"/>
      <c r="F6" s="57"/>
      <c r="G6" s="57"/>
      <c r="H6" s="57"/>
      <c r="I6" s="57"/>
      <c r="J6" s="57"/>
      <c r="K6" s="57"/>
      <c r="L6" s="63"/>
    </row>
    <row r="7" ht="20.35" customHeight="1">
      <c r="A7" s="62"/>
      <c r="B7" s="62"/>
      <c r="C7" s="57"/>
      <c r="D7" s="62"/>
      <c r="E7" s="57"/>
      <c r="F7" s="57"/>
      <c r="G7" s="57"/>
      <c r="H7" s="57"/>
      <c r="I7" s="57"/>
      <c r="J7" s="57"/>
      <c r="K7" s="57"/>
      <c r="L7" s="63"/>
    </row>
    <row r="8" ht="20.35" customHeight="1">
      <c r="A8" s="62"/>
      <c r="B8" s="62"/>
      <c r="C8" s="57"/>
      <c r="D8" s="62"/>
      <c r="E8" s="57"/>
      <c r="F8" s="57"/>
      <c r="G8" s="57"/>
      <c r="H8" s="57"/>
      <c r="I8" s="57"/>
      <c r="J8" s="57"/>
      <c r="K8" s="57"/>
      <c r="L8" s="63"/>
    </row>
    <row r="9" ht="20.35" customHeight="1">
      <c r="A9" s="62"/>
      <c r="B9" s="62"/>
      <c r="C9" s="57"/>
      <c r="D9" s="62"/>
      <c r="E9" s="57"/>
      <c r="F9" s="57"/>
      <c r="G9" s="57"/>
      <c r="H9" s="57"/>
      <c r="I9" s="57"/>
      <c r="J9" s="57"/>
      <c r="K9" s="57"/>
      <c r="L9" s="63"/>
    </row>
    <row r="10" ht="20.35" customHeight="1">
      <c r="A10" s="62"/>
      <c r="B10" s="62"/>
      <c r="C10" s="57"/>
      <c r="D10" s="62"/>
      <c r="E10" s="57"/>
      <c r="F10" s="57"/>
      <c r="G10" s="57"/>
      <c r="H10" s="57"/>
      <c r="I10" s="57"/>
      <c r="J10" s="57"/>
      <c r="K10" s="57"/>
      <c r="L10" s="63"/>
    </row>
    <row r="11" ht="20.35" customHeight="1">
      <c r="A11" s="62"/>
      <c r="B11" s="62"/>
      <c r="C11" s="57"/>
      <c r="D11" s="62"/>
      <c r="E11" s="57"/>
      <c r="F11" s="57"/>
      <c r="G11" s="57"/>
      <c r="H11" s="57"/>
      <c r="I11" s="57"/>
      <c r="J11" s="57"/>
      <c r="K11" s="57"/>
      <c r="L11" s="63"/>
    </row>
    <row r="12" ht="20.35" customHeight="1">
      <c r="A12" s="62"/>
      <c r="B12" s="62"/>
      <c r="C12" s="57"/>
      <c r="D12" s="62"/>
      <c r="E12" s="57"/>
      <c r="F12" s="57"/>
      <c r="G12" s="57"/>
      <c r="H12" s="57"/>
      <c r="I12" s="57"/>
      <c r="J12" s="57"/>
      <c r="K12" s="57"/>
      <c r="L12" s="63"/>
    </row>
    <row r="13" ht="20.35" customHeight="1">
      <c r="A13" s="62"/>
      <c r="B13" s="62"/>
      <c r="C13" s="57"/>
      <c r="D13" s="62"/>
      <c r="E13" s="57"/>
      <c r="F13" s="57"/>
      <c r="G13" s="57"/>
      <c r="H13" s="57"/>
      <c r="I13" s="57"/>
      <c r="J13" s="57"/>
      <c r="K13" s="57"/>
      <c r="L13" s="63"/>
    </row>
    <row r="14" ht="20.35" customHeight="1">
      <c r="A14" s="62"/>
      <c r="B14" s="62"/>
      <c r="C14" s="57"/>
      <c r="D14" s="62"/>
      <c r="E14" s="57"/>
      <c r="F14" s="57"/>
      <c r="G14" s="57"/>
      <c r="H14" s="57"/>
      <c r="I14" s="57"/>
      <c r="J14" s="57"/>
      <c r="K14" s="57"/>
      <c r="L14" s="63"/>
    </row>
  </sheetData>
  <mergeCells count="1">
    <mergeCell ref="A1:F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xl/worksheets/sheet9.xml><?xml version="1.0" encoding="utf-8"?>
<worksheet xmlns:r="http://schemas.openxmlformats.org/officeDocument/2006/relationships" xmlns="http://schemas.openxmlformats.org/spreadsheetml/2006/main">
  <dimension ref="A1:T66"/>
  <sheetViews>
    <sheetView workbookViewId="0" showGridLines="0" defaultGridColor="1"/>
  </sheetViews>
  <sheetFormatPr defaultColWidth="11.5" defaultRowHeight="12.75" customHeight="1" outlineLevelRow="0" outlineLevelCol="0"/>
  <cols>
    <col min="1" max="1" width="11.5156" style="96" customWidth="1"/>
    <col min="2" max="2" width="58.6484" style="96" customWidth="1"/>
    <col min="3" max="3" width="11.5156" style="96" customWidth="1"/>
    <col min="4" max="4" width="63.6406" style="96" customWidth="1"/>
    <col min="5" max="5" width="23.1797" style="96" customWidth="1"/>
    <col min="6" max="6" width="23.5078" style="96" customWidth="1"/>
    <col min="7" max="7" width="23.5078" style="96" customWidth="1"/>
    <col min="8" max="8" width="23.1797" style="96" customWidth="1"/>
    <col min="9" max="9" width="23.5078" style="96" customWidth="1"/>
    <col min="10" max="10" width="23.5078" style="96" customWidth="1"/>
    <col min="11" max="11" width="23.5078" style="96" customWidth="1"/>
    <col min="12" max="12" width="18.8281" style="96" customWidth="1"/>
    <col min="13" max="13" width="14.3359" style="96" customWidth="1"/>
    <col min="14" max="14" width="27.3203" style="96" customWidth="1"/>
    <col min="15" max="15" width="11.5156" style="96" customWidth="1"/>
    <col min="16" max="16" width="11.5156" style="96" customWidth="1"/>
    <col min="17" max="17" width="56.3281" style="96" customWidth="1"/>
    <col min="18" max="18" width="11.5156" style="96" customWidth="1"/>
    <col min="19" max="19" width="11.5156" style="96" customWidth="1"/>
    <col min="20" max="20" width="35.4922" style="96" customWidth="1"/>
    <col min="21" max="256" width="11.5" style="96" customWidth="1"/>
  </cols>
  <sheetData>
    <row r="1" ht="28.2" customHeight="1">
      <c r="A1" t="s" s="97">
        <v>128</v>
      </c>
      <c r="B1" s="98"/>
      <c r="C1" s="98"/>
      <c r="D1" s="98"/>
      <c r="E1" s="98"/>
      <c r="F1" s="98"/>
      <c r="G1" s="97"/>
      <c r="H1" s="78"/>
      <c r="I1" s="78"/>
      <c r="J1" s="78"/>
      <c r="K1" s="78"/>
      <c r="L1" s="9"/>
      <c r="M1" s="9"/>
      <c r="N1" s="9"/>
      <c r="O1" s="10"/>
      <c r="P1" s="9"/>
      <c r="Q1" s="9"/>
      <c r="R1" s="9"/>
      <c r="S1" s="10"/>
      <c r="T1" s="9"/>
    </row>
    <row r="2" ht="50.8" customHeight="1">
      <c r="A2" t="s" s="12">
        <v>107</v>
      </c>
      <c r="B2" t="s" s="12">
        <v>1</v>
      </c>
      <c r="C2" t="s" s="12">
        <v>108</v>
      </c>
      <c r="D2" t="s" s="12">
        <v>3</v>
      </c>
      <c r="E2" t="s" s="13">
        <v>4</v>
      </c>
      <c r="F2" t="s" s="13">
        <v>76</v>
      </c>
      <c r="G2" t="s" s="13">
        <v>129</v>
      </c>
      <c r="H2" t="s" s="13">
        <v>65</v>
      </c>
      <c r="I2" t="s" s="13">
        <v>130</v>
      </c>
      <c r="J2" t="s" s="13">
        <v>9</v>
      </c>
      <c r="K2" t="s" s="14">
        <v>10</v>
      </c>
      <c r="L2" t="s" s="15">
        <v>11</v>
      </c>
      <c r="M2" t="s" s="16">
        <v>12</v>
      </c>
      <c r="N2" t="s" s="16">
        <v>13</v>
      </c>
      <c r="O2" s="99"/>
      <c r="P2" t="s" s="18">
        <v>108</v>
      </c>
      <c r="Q2" t="s" s="19">
        <v>3</v>
      </c>
      <c r="R2" t="s" s="20">
        <v>15</v>
      </c>
      <c r="S2" s="21"/>
      <c r="T2" t="s" s="22">
        <v>16</v>
      </c>
    </row>
    <row r="3" ht="28.7" customHeight="1">
      <c r="A3" t="s" s="23">
        <f>IF(M3&lt;1,"NO","SI")</f>
        <v>17</v>
      </c>
      <c r="B3" t="s" s="23">
        <v>131</v>
      </c>
      <c r="C3" s="24">
        <v>1554</v>
      </c>
      <c r="D3" t="s" s="23">
        <v>59</v>
      </c>
      <c r="E3" s="25">
        <v>100</v>
      </c>
      <c r="F3" s="25">
        <v>90</v>
      </c>
      <c r="G3" s="25">
        <v>90</v>
      </c>
      <c r="H3" s="24">
        <v>80</v>
      </c>
      <c r="I3" s="24">
        <v>100</v>
      </c>
      <c r="J3" s="24"/>
      <c r="K3" s="26"/>
      <c r="L3" s="27">
        <f>IF(M3&gt;8,(LARGE(E3:K3,1)+LARGE(E3:K3,2)+LARGE(E3:K3,3)+LARGE(E3:K3,4)+LARGE(E3:K3,5)+LARGE(E3:K3,6)+LARGE(E3:K3,7)+LARGE(E3:K3,8)),(SUM(E3:K3)))</f>
        <v>460</v>
      </c>
      <c r="M3" s="28">
        <f>COUNTA(E3:K3)</f>
        <v>5</v>
      </c>
      <c r="N3" s="28">
        <f>IF(M3&gt;0,L3,0)</f>
        <v>460</v>
      </c>
      <c r="O3" s="29"/>
      <c r="P3" s="30">
        <v>1828</v>
      </c>
      <c r="Q3" t="s" s="31">
        <v>20</v>
      </c>
      <c r="R3" s="32">
        <f>SUMIF(C3:C50,"1828",N3:N50)</f>
        <v>218</v>
      </c>
      <c r="S3" s="33"/>
      <c r="T3" s="34">
        <f>SUMIF(C3:C50,"1828",L3:L50)</f>
        <v>218</v>
      </c>
    </row>
    <row r="4" ht="28.7" customHeight="1">
      <c r="A4" t="s" s="23">
        <f>IF(M4&lt;1,"NO","SI")</f>
        <v>17</v>
      </c>
      <c r="B4" t="s" s="23">
        <v>132</v>
      </c>
      <c r="C4" s="24">
        <v>1554</v>
      </c>
      <c r="D4" t="s" s="23">
        <v>59</v>
      </c>
      <c r="E4" s="25"/>
      <c r="F4" s="25">
        <v>100</v>
      </c>
      <c r="G4" s="25">
        <v>100</v>
      </c>
      <c r="H4" s="24">
        <v>90</v>
      </c>
      <c r="I4" s="24"/>
      <c r="J4" s="24"/>
      <c r="K4" s="26"/>
      <c r="L4" s="27">
        <f>IF(M4&gt;8,(LARGE(E4:K4,1)+LARGE(E4:K4,2)+LARGE(E4:K4,3)+LARGE(E4:K4,4)+LARGE(E4:K4,5)+LARGE(E4:K4,6)+LARGE(E4:K4,7)+LARGE(E4:K4,8)),(SUM(E4:K4)))</f>
        <v>290</v>
      </c>
      <c r="M4" s="28">
        <f>COUNTA(E4:K4)</f>
        <v>3</v>
      </c>
      <c r="N4" s="28">
        <f>IF(M4&gt;0,L4,0)</f>
        <v>290</v>
      </c>
      <c r="O4" s="29"/>
      <c r="P4" s="30">
        <v>1985</v>
      </c>
      <c r="Q4" t="s" s="31">
        <v>23</v>
      </c>
      <c r="R4" s="32">
        <f>SUMIF(C3:C50,"1985",N3:N50)</f>
        <v>0</v>
      </c>
      <c r="S4" s="33"/>
      <c r="T4" s="34">
        <f>SUMIF(C3:C50,"1985",L3:L50)</f>
        <v>0</v>
      </c>
    </row>
    <row r="5" ht="28.7" customHeight="1">
      <c r="A5" t="s" s="23">
        <f>IF(M5&lt;1,"NO","SI")</f>
        <v>17</v>
      </c>
      <c r="B5" t="s" s="23">
        <v>133</v>
      </c>
      <c r="C5" s="24">
        <v>1028</v>
      </c>
      <c r="D5" t="s" s="23">
        <v>25</v>
      </c>
      <c r="E5" s="25">
        <v>90</v>
      </c>
      <c r="F5" s="25">
        <v>60</v>
      </c>
      <c r="G5" s="25">
        <v>50</v>
      </c>
      <c r="H5" s="24"/>
      <c r="I5" s="24">
        <v>80</v>
      </c>
      <c r="J5" s="24"/>
      <c r="K5" s="26"/>
      <c r="L5" s="27">
        <f>IF(M5&gt;8,(LARGE(E5:K5,1)+LARGE(E5:K5,2)+LARGE(E5:K5,3)+LARGE(E5:K5,4)+LARGE(E5:K5,5)+LARGE(E5:K5,6)+LARGE(E5:K5,7)+LARGE(E5:K5,8)),(SUM(E5:K5)))</f>
        <v>280</v>
      </c>
      <c r="M5" s="28">
        <f>COUNTA(E5:K5)</f>
        <v>4</v>
      </c>
      <c r="N5" s="28">
        <f>IF(M5&gt;0,L5,0)</f>
        <v>280</v>
      </c>
      <c r="O5" s="29"/>
      <c r="P5" s="30">
        <v>1912</v>
      </c>
      <c r="Q5" t="s" s="31">
        <v>26</v>
      </c>
      <c r="R5" s="32">
        <f>SUMIF(C3:C50,"1912",N3:N50)</f>
        <v>0</v>
      </c>
      <c r="S5" s="33"/>
      <c r="T5" s="34">
        <f>SUMIF(C3:C50,"1912",L3:L50)</f>
        <v>0</v>
      </c>
    </row>
    <row r="6" ht="28.7" customHeight="1">
      <c r="A6" t="s" s="23">
        <f>IF(M6&lt;1,"NO","SI")</f>
        <v>17</v>
      </c>
      <c r="B6" t="s" s="23">
        <v>134</v>
      </c>
      <c r="C6" s="24">
        <v>1854</v>
      </c>
      <c r="D6" t="s" s="23">
        <v>40</v>
      </c>
      <c r="E6" s="25">
        <v>80</v>
      </c>
      <c r="F6" s="25">
        <v>80</v>
      </c>
      <c r="G6" s="25">
        <v>60</v>
      </c>
      <c r="H6" s="24"/>
      <c r="I6" s="24"/>
      <c r="J6" s="24"/>
      <c r="K6" s="26"/>
      <c r="L6" s="27">
        <f>IF(M6&gt;8,(LARGE(E6:K6,1)+LARGE(E6:K6,2)+LARGE(E6:K6,3)+LARGE(E6:K6,4)+LARGE(E6:K6,5)+LARGE(E6:K6,6)+LARGE(E6:K6,7)+LARGE(E6:K6,8)),(SUM(E6:K6)))</f>
        <v>220</v>
      </c>
      <c r="M6" s="28">
        <f>COUNTA(E6:K6)</f>
        <v>3</v>
      </c>
      <c r="N6" s="28">
        <f>IF(M6&gt;0,L6,0)</f>
        <v>220</v>
      </c>
      <c r="O6" s="29"/>
      <c r="P6" s="30">
        <v>89</v>
      </c>
      <c r="Q6" t="s" s="31">
        <v>28</v>
      </c>
      <c r="R6" s="32">
        <f>SUMIF(C3:C50,"89",N3:N50)</f>
        <v>501</v>
      </c>
      <c r="S6" s="33"/>
      <c r="T6" s="34">
        <f>SUMIF(C3:C50,"89",L3:L50)</f>
        <v>501</v>
      </c>
    </row>
    <row r="7" ht="28.7" customHeight="1">
      <c r="A7" t="s" s="23">
        <f>IF(M7&lt;1,"NO","SI")</f>
        <v>17</v>
      </c>
      <c r="B7" t="s" s="23">
        <v>135</v>
      </c>
      <c r="C7" s="24">
        <v>89</v>
      </c>
      <c r="D7" t="s" s="23">
        <v>85</v>
      </c>
      <c r="E7" s="25">
        <v>50</v>
      </c>
      <c r="F7" s="25"/>
      <c r="G7" s="25"/>
      <c r="H7" s="24">
        <v>100</v>
      </c>
      <c r="I7" s="24">
        <v>50</v>
      </c>
      <c r="J7" s="24"/>
      <c r="K7" s="26"/>
      <c r="L7" s="27">
        <f>IF(M7&gt;8,(LARGE(E7:K7,1)+LARGE(E7:K7,2)+LARGE(E7:K7,3)+LARGE(E7:K7,4)+LARGE(E7:K7,5)+LARGE(E7:K7,6)+LARGE(E7:K7,7)+LARGE(E7:K7,8)),(SUM(E7:K7)))</f>
        <v>200</v>
      </c>
      <c r="M7" s="28">
        <f>COUNTA(E7:K7)</f>
        <v>3</v>
      </c>
      <c r="N7" s="28">
        <f>IF(M7&gt;0,L7,0)</f>
        <v>200</v>
      </c>
      <c r="O7" s="29"/>
      <c r="P7" s="30">
        <v>1924</v>
      </c>
      <c r="Q7" t="s" s="31">
        <v>30</v>
      </c>
      <c r="R7" s="32">
        <f>SUMIF(C3:C50,"1924",N3:N50)</f>
        <v>8</v>
      </c>
      <c r="S7" s="33"/>
      <c r="T7" s="34">
        <f>SUMIF(C3:C50,"1924",L3:L50)</f>
        <v>8</v>
      </c>
    </row>
    <row r="8" ht="28.7" customHeight="1">
      <c r="A8" t="s" s="23">
        <f>IF(M8&lt;1,"NO","SI")</f>
        <v>17</v>
      </c>
      <c r="B8" t="s" s="23">
        <v>136</v>
      </c>
      <c r="C8" s="24">
        <v>89</v>
      </c>
      <c r="D8" t="s" s="23">
        <v>85</v>
      </c>
      <c r="E8" s="25">
        <v>40</v>
      </c>
      <c r="F8" s="25"/>
      <c r="G8" s="25">
        <v>20</v>
      </c>
      <c r="H8" s="24">
        <v>80</v>
      </c>
      <c r="I8" s="24">
        <v>12</v>
      </c>
      <c r="J8" s="24"/>
      <c r="K8" s="26"/>
      <c r="L8" s="27">
        <f>IF(M8&gt;8,(LARGE(E8:K8,1)+LARGE(E8:K8,2)+LARGE(E8:K8,3)+LARGE(E8:K8,4)+LARGE(E8:K8,5)+LARGE(E8:K8,6)+LARGE(E8:K8,7)+LARGE(E8:K8,8)),(SUM(E8:K8)))</f>
        <v>152</v>
      </c>
      <c r="M8" s="28">
        <f>COUNTA(E8:K8)</f>
        <v>4</v>
      </c>
      <c r="N8" s="28">
        <f>IF(M8&gt;0,L8,0)</f>
        <v>152</v>
      </c>
      <c r="O8" s="29"/>
      <c r="P8" s="30">
        <v>1098</v>
      </c>
      <c r="Q8" t="s" s="31">
        <v>32</v>
      </c>
      <c r="R8" s="32">
        <f>SUMIF(C3:C50,"1098",N3:N50)</f>
        <v>0</v>
      </c>
      <c r="S8" s="33"/>
      <c r="T8" s="34">
        <f>SUMIF(C3:C50,"1098",L3:L50)</f>
        <v>0</v>
      </c>
    </row>
    <row r="9" ht="28.7" customHeight="1">
      <c r="A9" t="s" s="23">
        <f>IF(M9&lt;1,"NO","SI")</f>
        <v>17</v>
      </c>
      <c r="B9" t="s" s="23">
        <v>137</v>
      </c>
      <c r="C9" s="24">
        <v>89</v>
      </c>
      <c r="D9" t="s" s="23">
        <v>85</v>
      </c>
      <c r="E9" s="25">
        <v>60</v>
      </c>
      <c r="F9" s="25">
        <v>20</v>
      </c>
      <c r="G9" s="25">
        <v>8</v>
      </c>
      <c r="H9" s="24">
        <v>20</v>
      </c>
      <c r="I9" s="24">
        <v>20</v>
      </c>
      <c r="J9" s="24"/>
      <c r="K9" s="26"/>
      <c r="L9" s="27">
        <f>IF(M9&gt;8,(LARGE(E9:K9,1)+LARGE(E9:K9,2)+LARGE(E9:K9,3)+LARGE(E9:K9,4)+LARGE(E9:K9,5)+LARGE(E9:K9,6)+LARGE(E9:K9,7)+LARGE(E9:K9,8)),(SUM(E9:K9)))</f>
        <v>128</v>
      </c>
      <c r="M9" s="28">
        <f>COUNTA(E9:K9)</f>
        <v>5</v>
      </c>
      <c r="N9" s="28">
        <f>IF(M9&gt;0,L9,0)</f>
        <v>128</v>
      </c>
      <c r="O9" s="29"/>
      <c r="P9" s="30">
        <v>1819</v>
      </c>
      <c r="Q9" t="s" s="31">
        <v>34</v>
      </c>
      <c r="R9" s="32">
        <f>SUMIF(C3:C50,"1819",N3:N50)</f>
        <v>0</v>
      </c>
      <c r="S9" s="33"/>
      <c r="T9" s="34">
        <f>SUMIF(C3:C50,"1819",L3:L50)</f>
        <v>0</v>
      </c>
    </row>
    <row r="10" ht="28.7" customHeight="1">
      <c r="A10" t="s" s="23">
        <f>IF(M10&lt;1,"NO","SI")</f>
        <v>17</v>
      </c>
      <c r="B10" t="s" s="23">
        <v>138</v>
      </c>
      <c r="C10" s="24">
        <v>1828</v>
      </c>
      <c r="D10" t="s" s="23">
        <v>83</v>
      </c>
      <c r="E10" s="25">
        <v>15</v>
      </c>
      <c r="F10" s="25">
        <v>30</v>
      </c>
      <c r="G10" s="25">
        <v>9</v>
      </c>
      <c r="H10" s="24">
        <v>60</v>
      </c>
      <c r="I10" s="24">
        <v>9</v>
      </c>
      <c r="J10" s="24"/>
      <c r="K10" s="26"/>
      <c r="L10" s="27">
        <f>IF(M10&gt;8,(LARGE(E10:K10,1)+LARGE(E10:K10,2)+LARGE(E10:K10,3)+LARGE(E10:K10,4)+LARGE(E10:K10,5)+LARGE(E10:K10,6)+LARGE(E10:K10,7)+LARGE(E10:K10,8)),(SUM(E10:K10)))</f>
        <v>123</v>
      </c>
      <c r="M10" s="28">
        <f>COUNTA(E10:K10)</f>
        <v>5</v>
      </c>
      <c r="N10" s="28">
        <f>IF(M10&gt;0,L10,0)</f>
        <v>123</v>
      </c>
      <c r="O10" s="29"/>
      <c r="P10" s="30">
        <v>1540</v>
      </c>
      <c r="Q10" t="s" s="31">
        <v>37</v>
      </c>
      <c r="R10" s="32">
        <f>SUMIF(C3:C50,"1540",N3:N50)</f>
        <v>0</v>
      </c>
      <c r="S10" s="33"/>
      <c r="T10" s="34">
        <f>SUMIF(C3:C50,"1540",L3:L50)</f>
        <v>0</v>
      </c>
    </row>
    <row r="11" ht="28.7" customHeight="1">
      <c r="A11" t="s" s="23">
        <f>IF(M11&lt;1,"NO","SI")</f>
        <v>17</v>
      </c>
      <c r="B11" t="s" s="23">
        <v>139</v>
      </c>
      <c r="C11" s="24">
        <v>69</v>
      </c>
      <c r="D11" t="s" s="23">
        <v>48</v>
      </c>
      <c r="E11" s="25">
        <v>30</v>
      </c>
      <c r="F11" s="25"/>
      <c r="G11" s="25">
        <v>80</v>
      </c>
      <c r="H11" s="24"/>
      <c r="I11" s="24"/>
      <c r="J11" s="24"/>
      <c r="K11" s="26"/>
      <c r="L11" s="27">
        <f>IF(M11&gt;8,(LARGE(E11:K11,1)+LARGE(E11:K11,2)+LARGE(E11:K11,3)+LARGE(E11:K11,4)+LARGE(E11:K11,5)+LARGE(E11:K11,6)+LARGE(E11:K11,7)+LARGE(E11:K11,8)),(SUM(E11:K11)))</f>
        <v>110</v>
      </c>
      <c r="M11" s="28">
        <f>COUNTA(E11:K11)</f>
        <v>2</v>
      </c>
      <c r="N11" s="28">
        <f>IF(M11&gt;0,L11,0)</f>
        <v>110</v>
      </c>
      <c r="O11" s="29"/>
      <c r="P11" s="30">
        <v>1028</v>
      </c>
      <c r="Q11" t="s" s="31">
        <v>25</v>
      </c>
      <c r="R11" s="32">
        <f>SUMIF(C3:C50,"1028",N3:N50)</f>
        <v>332</v>
      </c>
      <c r="S11" s="33"/>
      <c r="T11" s="34">
        <f>SUMIF(C3:C50,"1028",L3:L50)</f>
        <v>332</v>
      </c>
    </row>
    <row r="12" ht="28.7" customHeight="1">
      <c r="A12" t="s" s="23">
        <f>IF(M12&lt;1,"NO","SI")</f>
        <v>17</v>
      </c>
      <c r="B12" t="s" s="23">
        <v>140</v>
      </c>
      <c r="C12" s="24">
        <v>87</v>
      </c>
      <c r="D12" t="s" s="23">
        <v>61</v>
      </c>
      <c r="E12" s="25"/>
      <c r="F12" s="25"/>
      <c r="G12" s="25">
        <v>12</v>
      </c>
      <c r="H12" s="24">
        <v>50</v>
      </c>
      <c r="I12" s="24">
        <v>40</v>
      </c>
      <c r="J12" s="24"/>
      <c r="K12" s="26"/>
      <c r="L12" s="27">
        <f>IF(M12&gt;8,(LARGE(E12:K12,1)+LARGE(E12:K12,2)+LARGE(E12:K12,3)+LARGE(E12:K12,4)+LARGE(E12:K12,5)+LARGE(E12:K12,6)+LARGE(E12:K12,7)+LARGE(E12:K12,8)),(SUM(E12:K12)))</f>
        <v>102</v>
      </c>
      <c r="M12" s="28">
        <f>COUNTA(E12:K12)</f>
        <v>3</v>
      </c>
      <c r="N12" s="28">
        <f>IF(M12&gt;0,L12,0)</f>
        <v>102</v>
      </c>
      <c r="O12" s="29"/>
      <c r="P12" s="30">
        <v>1854</v>
      </c>
      <c r="Q12" t="s" s="31">
        <v>40</v>
      </c>
      <c r="R12" s="32">
        <f>SUMIF(C3:C50,"1854",N3:N50)</f>
        <v>260</v>
      </c>
      <c r="S12" s="33"/>
      <c r="T12" s="34">
        <f>SUMIF(C3:C50,"1854",L3:L50)</f>
        <v>260</v>
      </c>
    </row>
    <row r="13" ht="28.7" customHeight="1">
      <c r="A13" t="s" s="23">
        <f>IF(M13&lt;1,"NO","SI")</f>
        <v>17</v>
      </c>
      <c r="B13" t="s" s="23">
        <v>141</v>
      </c>
      <c r="C13" s="24">
        <v>2077</v>
      </c>
      <c r="D13" t="s" s="23">
        <v>22</v>
      </c>
      <c r="E13" s="25"/>
      <c r="F13" s="25"/>
      <c r="G13" s="25"/>
      <c r="H13" s="24"/>
      <c r="I13" s="24">
        <v>90</v>
      </c>
      <c r="J13" s="24"/>
      <c r="K13" s="26"/>
      <c r="L13" s="27">
        <f>IF(M13&gt;8,(LARGE(E13:K13,1)+LARGE(E13:K13,2)+LARGE(E13:K13,3)+LARGE(E13:K13,4)+LARGE(E13:K13,5)+LARGE(E13:K13,6)+LARGE(E13:K13,7)+LARGE(E13:K13,8)),(SUM(E13:K13)))</f>
        <v>90</v>
      </c>
      <c r="M13" s="28">
        <f>COUNTA(E13:K13)</f>
        <v>1</v>
      </c>
      <c r="N13" s="28">
        <f>IF(M13&gt;0,L13,0)</f>
        <v>90</v>
      </c>
      <c r="O13" s="29"/>
      <c r="P13" s="30">
        <v>1931</v>
      </c>
      <c r="Q13" t="s" s="31">
        <v>42</v>
      </c>
      <c r="R13" s="32">
        <f>SUMIF(C3:C50,"1931",N3:N50)</f>
        <v>0</v>
      </c>
      <c r="S13" s="33"/>
      <c r="T13" s="34">
        <f>SUMIF(C3:C50,"1931",L3:L50)</f>
        <v>0</v>
      </c>
    </row>
    <row r="14" ht="28.7" customHeight="1">
      <c r="A14" t="s" s="23">
        <f>IF(M14&lt;1,"NO","SI")</f>
        <v>17</v>
      </c>
      <c r="B14" t="s" s="23">
        <v>142</v>
      </c>
      <c r="C14" s="24">
        <v>87</v>
      </c>
      <c r="D14" t="s" s="23">
        <v>61</v>
      </c>
      <c r="E14" s="25"/>
      <c r="F14" s="25">
        <v>40</v>
      </c>
      <c r="G14" s="25">
        <v>30</v>
      </c>
      <c r="H14" s="24"/>
      <c r="I14" s="24">
        <v>15</v>
      </c>
      <c r="J14" s="24"/>
      <c r="K14" s="26"/>
      <c r="L14" s="27">
        <f>IF(M14&gt;8,(LARGE(E14:K14,1)+LARGE(E14:K14,2)+LARGE(E14:K14,3)+LARGE(E14:K14,4)+LARGE(E14:K14,5)+LARGE(E14:K14,6)+LARGE(E14:K14,7)+LARGE(E14:K14,8)),(SUM(E14:K14)))</f>
        <v>85</v>
      </c>
      <c r="M14" s="28">
        <f>COUNTA(E14:K14)</f>
        <v>3</v>
      </c>
      <c r="N14" s="28">
        <f>IF(M14&gt;0,L14,0)</f>
        <v>85</v>
      </c>
      <c r="O14" s="29"/>
      <c r="P14" s="30">
        <v>1375</v>
      </c>
      <c r="Q14" t="s" s="31">
        <v>44</v>
      </c>
      <c r="R14" s="32">
        <f>SUMIF(C3:C50,"1375",N3:N50)</f>
        <v>0</v>
      </c>
      <c r="S14" s="33"/>
      <c r="T14" s="34">
        <f>SUMIF(C3:C50,"1375",L3:L50)</f>
        <v>0</v>
      </c>
    </row>
    <row r="15" ht="28.7" customHeight="1">
      <c r="A15" t="s" s="23">
        <f>IF(M15&lt;1,"NO","SI")</f>
        <v>17</v>
      </c>
      <c r="B15" t="s" s="23">
        <v>143</v>
      </c>
      <c r="C15" s="24">
        <v>1554</v>
      </c>
      <c r="D15" t="s" s="23">
        <v>59</v>
      </c>
      <c r="E15" s="25"/>
      <c r="F15" s="25"/>
      <c r="G15" s="25">
        <v>15</v>
      </c>
      <c r="H15" s="24"/>
      <c r="I15" s="24">
        <v>60</v>
      </c>
      <c r="J15" s="24"/>
      <c r="K15" s="26"/>
      <c r="L15" s="27">
        <f>IF(M15&gt;8,(LARGE(E15:K15,1)+LARGE(E15:K15,2)+LARGE(E15:K15,3)+LARGE(E15:K15,4)+LARGE(E15:K15,5)+LARGE(E15:K15,6)+LARGE(E15:K15,7)+LARGE(E15:K15,8)),(SUM(E15:K15)))</f>
        <v>75</v>
      </c>
      <c r="M15" s="28">
        <f>COUNTA(E15:K15)</f>
        <v>2</v>
      </c>
      <c r="N15" s="28">
        <f>IF(M15&gt;0,L15,0)</f>
        <v>75</v>
      </c>
      <c r="O15" s="29"/>
      <c r="P15" s="30">
        <v>1820</v>
      </c>
      <c r="Q15" t="s" s="31">
        <v>46</v>
      </c>
      <c r="R15" s="32">
        <f>SUMIF(C3:C50,"1820",N3:N50)</f>
        <v>0</v>
      </c>
      <c r="S15" s="33"/>
      <c r="T15" s="34">
        <f>SUMIF(C3:C50,"1820",L3:L50)</f>
        <v>0</v>
      </c>
    </row>
    <row r="16" ht="28.7" customHeight="1">
      <c r="A16" t="s" s="23">
        <f>IF(M16&lt;1,"NO","SI")</f>
        <v>17</v>
      </c>
      <c r="B16" t="s" s="23">
        <v>144</v>
      </c>
      <c r="C16" s="24">
        <v>1990</v>
      </c>
      <c r="D16" t="s" s="23">
        <v>36</v>
      </c>
      <c r="E16" s="25"/>
      <c r="F16" s="25">
        <v>9</v>
      </c>
      <c r="G16" s="25"/>
      <c r="H16" s="24">
        <v>30</v>
      </c>
      <c r="I16" s="24">
        <v>30</v>
      </c>
      <c r="J16" s="24"/>
      <c r="K16" s="26"/>
      <c r="L16" s="27">
        <f>IF(M16&gt;8,(LARGE(E16:K16,1)+LARGE(E16:K16,2)+LARGE(E16:K16,3)+LARGE(E16:K16,4)+LARGE(E16:K16,5)+LARGE(E16:K16,6)+LARGE(E16:K16,7)+LARGE(E16:K16,8)),(SUM(E16:K16)))</f>
        <v>69</v>
      </c>
      <c r="M16" s="28">
        <f>COUNTA(E16:K16)</f>
        <v>3</v>
      </c>
      <c r="N16" s="28">
        <f>IF(M16&gt;0,L16,0)</f>
        <v>69</v>
      </c>
      <c r="O16" s="29"/>
      <c r="P16" s="30">
        <v>1463</v>
      </c>
      <c r="Q16" t="s" s="31">
        <v>49</v>
      </c>
      <c r="R16" s="32">
        <f>SUMIF(C3:C50,"1463",N3:N50)</f>
        <v>0</v>
      </c>
      <c r="S16" s="33"/>
      <c r="T16" s="34">
        <f>SUMIF(C3:C50,"1463",L3:L50)</f>
        <v>0</v>
      </c>
    </row>
    <row r="17" ht="28.7" customHeight="1">
      <c r="A17" t="s" s="23">
        <f>IF(M17&lt;1,"NO","SI")</f>
        <v>17</v>
      </c>
      <c r="B17" t="s" s="23">
        <v>145</v>
      </c>
      <c r="C17" s="24">
        <v>1828</v>
      </c>
      <c r="D17" t="s" s="23">
        <v>83</v>
      </c>
      <c r="E17" s="25">
        <v>8</v>
      </c>
      <c r="F17" s="25">
        <v>15</v>
      </c>
      <c r="G17" s="25">
        <v>5</v>
      </c>
      <c r="H17" s="24">
        <v>40</v>
      </c>
      <c r="I17" s="24"/>
      <c r="J17" s="24"/>
      <c r="K17" s="26"/>
      <c r="L17" s="27">
        <f>IF(M17&gt;8,(LARGE(E17:K17,1)+LARGE(E17:K17,2)+LARGE(E17:K17,3)+LARGE(E17:K17,4)+LARGE(E17:K17,5)+LARGE(E17:K17,6)+LARGE(E17:K17,7)+LARGE(E17:K17,8)),(SUM(E17:K17)))</f>
        <v>68</v>
      </c>
      <c r="M17" s="28">
        <f>COUNTA(E17:K17)</f>
        <v>4</v>
      </c>
      <c r="N17" s="28">
        <f>IF(M17&gt;0,L17,0)</f>
        <v>68</v>
      </c>
      <c r="O17" s="29"/>
      <c r="P17" s="30">
        <v>1990</v>
      </c>
      <c r="Q17" t="s" s="31">
        <v>51</v>
      </c>
      <c r="R17" s="32">
        <f>SUMIF(C3:C50,"1990",N3:N50)</f>
        <v>106</v>
      </c>
      <c r="S17" s="33"/>
      <c r="T17" s="34">
        <f>SUMIF(C3:C50,"1990",L3:L50)</f>
        <v>106</v>
      </c>
    </row>
    <row r="18" ht="28.7" customHeight="1">
      <c r="A18" t="s" s="23">
        <f>IF(M18&lt;1,"NO","SI")</f>
        <v>17</v>
      </c>
      <c r="B18" t="s" s="23">
        <v>146</v>
      </c>
      <c r="C18" s="24">
        <v>2062</v>
      </c>
      <c r="D18" t="s" s="23">
        <v>19</v>
      </c>
      <c r="E18" s="25">
        <v>6</v>
      </c>
      <c r="F18" s="25">
        <v>50</v>
      </c>
      <c r="G18" s="25"/>
      <c r="H18" s="24"/>
      <c r="I18" s="24"/>
      <c r="J18" s="24"/>
      <c r="K18" s="26"/>
      <c r="L18" s="27">
        <f>IF(M18&gt;8,(LARGE(E18:K18,1)+LARGE(E18:K18,2)+LARGE(E18:K18,3)+LARGE(E18:K18,4)+LARGE(E18:K18,5)+LARGE(E18:K18,6)+LARGE(E18:K18,7)+LARGE(E18:K18,8)),(SUM(E18:K18)))</f>
        <v>56</v>
      </c>
      <c r="M18" s="28">
        <f>COUNTA(E18:K18)</f>
        <v>2</v>
      </c>
      <c r="N18" s="28">
        <f>IF(M18&gt;0,L18,0)</f>
        <v>56</v>
      </c>
      <c r="O18" s="29"/>
      <c r="P18" s="30">
        <v>1214</v>
      </c>
      <c r="Q18" t="s" s="31">
        <v>53</v>
      </c>
      <c r="R18" s="32">
        <f>SUMIF(C3:C50,"1214",N3:N50)</f>
        <v>41</v>
      </c>
      <c r="S18" s="33"/>
      <c r="T18" s="34">
        <f>SUMIF(C3:C50,"1214",L3:L50)</f>
        <v>41</v>
      </c>
    </row>
    <row r="19" ht="28.7" customHeight="1">
      <c r="A19" t="s" s="23">
        <f>IF(M19&lt;1,"NO","SI")</f>
        <v>17</v>
      </c>
      <c r="B19" t="s" s="23">
        <v>147</v>
      </c>
      <c r="C19" s="24">
        <v>1854</v>
      </c>
      <c r="D19" t="s" s="23">
        <v>40</v>
      </c>
      <c r="E19" s="25"/>
      <c r="F19" s="25"/>
      <c r="G19" s="25">
        <v>40</v>
      </c>
      <c r="H19" s="24"/>
      <c r="I19" s="24"/>
      <c r="J19" s="24"/>
      <c r="K19" s="26"/>
      <c r="L19" s="27">
        <f>IF(M19&gt;8,(LARGE(E19:K19,1)+LARGE(E19:K19,2)+LARGE(E19:K19,3)+LARGE(E19:K19,4)+LARGE(E19:K19,5)+LARGE(E19:K19,6)+LARGE(E19:K19,7)+LARGE(E19:K19,8)),(SUM(E19:K19)))</f>
        <v>40</v>
      </c>
      <c r="M19" s="28">
        <f>COUNTA(E19:K19)</f>
        <v>1</v>
      </c>
      <c r="N19" s="28">
        <f>IF(M19&gt;0,L19,0)</f>
        <v>40</v>
      </c>
      <c r="O19" s="29"/>
      <c r="P19" s="30">
        <v>1883</v>
      </c>
      <c r="Q19" t="s" s="31">
        <v>54</v>
      </c>
      <c r="R19" s="32">
        <f>SUMIF(C3:C50,"1883",N3:N50)</f>
        <v>0</v>
      </c>
      <c r="S19" s="33"/>
      <c r="T19" s="34">
        <f>SUMIF(C3:C50,"1883",L3:L50)</f>
        <v>0</v>
      </c>
    </row>
    <row r="20" ht="28.7" customHeight="1">
      <c r="A20" t="s" s="23">
        <f>IF(M20&lt;1,"NO","SI")</f>
        <v>17</v>
      </c>
      <c r="B20" t="s" s="23">
        <v>148</v>
      </c>
      <c r="C20" s="24">
        <v>1214</v>
      </c>
      <c r="D20" t="s" s="23">
        <v>102</v>
      </c>
      <c r="E20" s="25">
        <v>5</v>
      </c>
      <c r="F20" s="25">
        <v>6</v>
      </c>
      <c r="G20" s="25">
        <v>5</v>
      </c>
      <c r="H20" s="24">
        <v>15</v>
      </c>
      <c r="I20" s="24">
        <v>5</v>
      </c>
      <c r="J20" s="24"/>
      <c r="K20" s="26"/>
      <c r="L20" s="27">
        <f>IF(M20&gt;8,(LARGE(E20:K20,1)+LARGE(E20:K20,2)+LARGE(E20:K20,3)+LARGE(E20:K20,4)+LARGE(E20:K20,5)+LARGE(E20:K20,6)+LARGE(E20:K20,7)+LARGE(E20:K20,8)),(SUM(E20:K20)))</f>
        <v>36</v>
      </c>
      <c r="M20" s="28">
        <f>COUNTA(E20:K20)</f>
        <v>5</v>
      </c>
      <c r="N20" s="28">
        <f>IF(M20&gt;0,L20,0)</f>
        <v>36</v>
      </c>
      <c r="O20" s="29"/>
      <c r="P20" s="30">
        <v>1406</v>
      </c>
      <c r="Q20" t="s" s="31">
        <v>55</v>
      </c>
      <c r="R20" s="32">
        <f>SUMIF(C3:C50,"1406",N3:N50)</f>
        <v>0</v>
      </c>
      <c r="S20" s="33"/>
      <c r="T20" s="34">
        <f>SUMIF(C3:C50,"1406",L3:L50)</f>
        <v>0</v>
      </c>
    </row>
    <row r="21" ht="28.7" customHeight="1">
      <c r="A21" t="s" s="23">
        <f>IF(M21&lt;1,"NO","SI")</f>
        <v>17</v>
      </c>
      <c r="B21" t="s" s="23">
        <v>149</v>
      </c>
      <c r="C21" s="24">
        <v>1028</v>
      </c>
      <c r="D21" t="s" s="23">
        <v>25</v>
      </c>
      <c r="E21" s="25">
        <v>20</v>
      </c>
      <c r="F21" s="25"/>
      <c r="G21" s="25">
        <v>6</v>
      </c>
      <c r="H21" s="24"/>
      <c r="I21" s="24">
        <v>2</v>
      </c>
      <c r="J21" s="24"/>
      <c r="K21" s="26"/>
      <c r="L21" s="27">
        <f>IF(M21&gt;8,(LARGE(E21:K21,1)+LARGE(E21:K21,2)+LARGE(E21:K21,3)+LARGE(E21:K21,4)+LARGE(E21:K21,5)+LARGE(E21:K21,6)+LARGE(E21:K21,7)+LARGE(E21:K21,8)),(SUM(E21:K21)))</f>
        <v>28</v>
      </c>
      <c r="M21" s="28">
        <f>COUNTA(E21:K21)</f>
        <v>3</v>
      </c>
      <c r="N21" s="28">
        <f>IF(M21&gt;0,L21,0)</f>
        <v>28</v>
      </c>
      <c r="O21" s="29"/>
      <c r="P21" s="30">
        <v>69</v>
      </c>
      <c r="Q21" t="s" s="31">
        <v>56</v>
      </c>
      <c r="R21" s="32">
        <f>SUMIF(C3:C50,"69",N3:N50)</f>
        <v>115</v>
      </c>
      <c r="S21" s="33"/>
      <c r="T21" s="34">
        <f>SUMIF(C3:C50,"69",L3:L50)</f>
        <v>115</v>
      </c>
    </row>
    <row r="22" ht="28.7" customHeight="1">
      <c r="A22" t="s" s="23">
        <f>IF(M22&lt;1,"NO","SI")</f>
        <v>17</v>
      </c>
      <c r="B22" t="s" s="23">
        <v>150</v>
      </c>
      <c r="C22" s="24">
        <v>1990</v>
      </c>
      <c r="D22" t="s" s="23">
        <v>36</v>
      </c>
      <c r="E22" s="25">
        <v>5</v>
      </c>
      <c r="F22" s="25">
        <v>5</v>
      </c>
      <c r="G22" s="25"/>
      <c r="H22" s="24">
        <v>12</v>
      </c>
      <c r="I22" s="24"/>
      <c r="J22" s="24"/>
      <c r="K22" s="26"/>
      <c r="L22" s="27">
        <f>IF(M22&gt;8,(LARGE(E22:K22,1)+LARGE(E22:K22,2)+LARGE(E22:K22,3)+LARGE(E22:K22,4)+LARGE(E22:K22,5)+LARGE(E22:K22,6)+LARGE(E22:K22,7)+LARGE(E22:K22,8)),(SUM(E22:K22)))</f>
        <v>22</v>
      </c>
      <c r="M22" s="28">
        <f>COUNTA(E22:K22)</f>
        <v>3</v>
      </c>
      <c r="N22" s="28">
        <f>IF(M22&gt;0,L22,0)</f>
        <v>22</v>
      </c>
      <c r="O22" s="29"/>
      <c r="P22" s="30">
        <v>1533</v>
      </c>
      <c r="Q22" t="s" s="31">
        <v>57</v>
      </c>
      <c r="R22" s="32">
        <f>SUMIF(C3:C50,"1533",N3:N50)</f>
        <v>0</v>
      </c>
      <c r="S22" s="33"/>
      <c r="T22" s="34">
        <f>SUMIF(C3:C50,"1533",L3:L50)</f>
        <v>0</v>
      </c>
    </row>
    <row r="23" ht="28.7" customHeight="1">
      <c r="A23" t="s" s="23">
        <f>IF(M23&lt;1,"NO","SI")</f>
        <v>17</v>
      </c>
      <c r="B23" t="s" s="23">
        <v>151</v>
      </c>
      <c r="C23" s="24">
        <v>89</v>
      </c>
      <c r="D23" t="s" s="23">
        <v>85</v>
      </c>
      <c r="E23" s="25">
        <v>9</v>
      </c>
      <c r="F23" s="25">
        <v>12</v>
      </c>
      <c r="G23" s="25"/>
      <c r="H23" s="24"/>
      <c r="I23" s="24"/>
      <c r="J23" s="24"/>
      <c r="K23" s="26"/>
      <c r="L23" s="27">
        <f>IF(M23&gt;8,(LARGE(E23:K23,1)+LARGE(E23:K23,2)+LARGE(E23:K23,3)+LARGE(E23:K23,4)+LARGE(E23:K23,5)+LARGE(E23:K23,6)+LARGE(E23:K23,7)+LARGE(E23:K23,8)),(SUM(E23:K23)))</f>
        <v>21</v>
      </c>
      <c r="M23" s="28">
        <f>COUNTA(E23:K23)</f>
        <v>2</v>
      </c>
      <c r="N23" s="28">
        <f>IF(M23&gt;0,L23,0)</f>
        <v>21</v>
      </c>
      <c r="O23" s="29"/>
      <c r="P23" s="30">
        <v>77</v>
      </c>
      <c r="Q23" t="s" s="31">
        <v>58</v>
      </c>
      <c r="R23" s="32">
        <f>SUMIF(C3:C50,"77",N3:N50)</f>
        <v>0</v>
      </c>
      <c r="S23" s="33"/>
      <c r="T23" s="34">
        <f>SUMIF(C3:C50,"77",L3:L50)</f>
        <v>0</v>
      </c>
    </row>
    <row r="24" ht="28.7" customHeight="1">
      <c r="A24" t="s" s="23">
        <f>IF(M24&lt;1,"NO","SI")</f>
        <v>17</v>
      </c>
      <c r="B24" t="s" s="23">
        <v>152</v>
      </c>
      <c r="C24" s="24">
        <v>1828</v>
      </c>
      <c r="D24" t="s" s="23">
        <v>83</v>
      </c>
      <c r="E24" s="25"/>
      <c r="F24" s="25"/>
      <c r="G24" s="25"/>
      <c r="H24" s="24">
        <v>9</v>
      </c>
      <c r="I24" s="24">
        <v>6</v>
      </c>
      <c r="J24" s="24"/>
      <c r="K24" s="26"/>
      <c r="L24" s="27">
        <f>IF(M24&gt;8,(LARGE(E24:K24,1)+LARGE(E24:K24,2)+LARGE(E24:K24,3)+LARGE(E24:K24,4)+LARGE(E24:K24,5)+LARGE(E24:K24,6)+LARGE(E24:K24,7)+LARGE(E24:K24,8)),(SUM(E24:K24)))</f>
        <v>15</v>
      </c>
      <c r="M24" s="28">
        <f>COUNTA(E24:K24)</f>
        <v>2</v>
      </c>
      <c r="N24" s="28">
        <f>IF(M24&gt;0,L24,0)</f>
        <v>15</v>
      </c>
      <c r="O24" s="29"/>
      <c r="P24" s="30">
        <v>1554</v>
      </c>
      <c r="Q24" t="s" s="31">
        <v>59</v>
      </c>
      <c r="R24" s="32">
        <f>SUMIF(C3:C50,"1554",N3:N50)</f>
        <v>837</v>
      </c>
      <c r="S24" s="33"/>
      <c r="T24" s="34">
        <f>SUMIF(C3:C50,"1554",L3:L50)</f>
        <v>837</v>
      </c>
    </row>
    <row r="25" ht="28.7" customHeight="1">
      <c r="A25" t="s" s="23">
        <f>IF(M25&lt;1,"NO","SI")</f>
        <v>17</v>
      </c>
      <c r="B25" t="s" s="23">
        <v>153</v>
      </c>
      <c r="C25" s="24">
        <v>1028</v>
      </c>
      <c r="D25" t="s" s="23">
        <v>25</v>
      </c>
      <c r="E25" s="25">
        <v>5</v>
      </c>
      <c r="F25" s="25"/>
      <c r="G25" s="25">
        <v>5</v>
      </c>
      <c r="H25" s="24"/>
      <c r="I25" s="24">
        <v>5</v>
      </c>
      <c r="J25" s="24"/>
      <c r="K25" s="26"/>
      <c r="L25" s="27">
        <f>IF(M25&gt;8,(LARGE(E25:K25,1)+LARGE(E25:K25,2)+LARGE(E25:K25,3)+LARGE(E25:K25,4)+LARGE(E25:K25,5)+LARGE(E25:K25,6)+LARGE(E25:K25,7)+LARGE(E25:K25,8)),(SUM(E25:K25)))</f>
        <v>15</v>
      </c>
      <c r="M25" s="28">
        <f>COUNTA(E25:K25)</f>
        <v>3</v>
      </c>
      <c r="N25" s="28">
        <f>IF(M25&gt;0,L25,0)</f>
        <v>15</v>
      </c>
      <c r="O25" s="29"/>
      <c r="P25" s="39">
        <v>2062</v>
      </c>
      <c r="Q25" t="s" s="31">
        <v>19</v>
      </c>
      <c r="R25" s="32">
        <f>SUMIF(C3:C51,"2062",N3:N51)</f>
        <v>68</v>
      </c>
      <c r="S25" s="33"/>
      <c r="T25" s="34">
        <f>SUMIF(C3:C51,"2062",L3:L51)</f>
        <v>68</v>
      </c>
    </row>
    <row r="26" ht="28.7" customHeight="1">
      <c r="A26" t="s" s="23">
        <f>IF(M26&lt;1,"NO","SI")</f>
        <v>17</v>
      </c>
      <c r="B26" t="s" s="23">
        <v>154</v>
      </c>
      <c r="C26" s="24">
        <v>2062</v>
      </c>
      <c r="D26" t="s" s="23">
        <v>19</v>
      </c>
      <c r="E26" s="25">
        <v>12</v>
      </c>
      <c r="F26" s="25"/>
      <c r="G26" s="25"/>
      <c r="H26" s="24"/>
      <c r="I26" s="24"/>
      <c r="J26" s="24"/>
      <c r="K26" s="26"/>
      <c r="L26" s="27">
        <f>IF(M26&gt;8,(LARGE(E26:K26,1)+LARGE(E26:K26,2)+LARGE(E26:K26,3)+LARGE(E26:K26,4)+LARGE(E26:K26,5)+LARGE(E26:K26,6)+LARGE(E26:K26,7)+LARGE(E26:K26,8)),(SUM(E26:K26)))</f>
        <v>12</v>
      </c>
      <c r="M26" s="28">
        <f>COUNTA(E26:K26)</f>
        <v>1</v>
      </c>
      <c r="N26" s="28">
        <f>IF(M26&gt;0,L26,0)</f>
        <v>12</v>
      </c>
      <c r="O26" s="29"/>
      <c r="P26" s="39">
        <v>2077</v>
      </c>
      <c r="Q26" t="s" s="31">
        <v>22</v>
      </c>
      <c r="R26" s="32">
        <f>SUMIF(C3:C52,"2077",N3:N52)</f>
        <v>107</v>
      </c>
      <c r="S26" s="33"/>
      <c r="T26" s="34">
        <f>SUMIF(C3:C52,"2077",L3:L52)</f>
        <v>107</v>
      </c>
    </row>
    <row r="27" ht="28.7" customHeight="1">
      <c r="A27" t="s" s="23">
        <f>IF(M27&lt;1,"NO","SI")</f>
        <v>17</v>
      </c>
      <c r="B27" t="s" s="23">
        <v>155</v>
      </c>
      <c r="C27" s="24">
        <v>1828</v>
      </c>
      <c r="D27" t="s" s="23">
        <v>83</v>
      </c>
      <c r="E27" s="25">
        <v>5</v>
      </c>
      <c r="F27" s="25"/>
      <c r="G27" s="25"/>
      <c r="H27" s="24"/>
      <c r="I27" s="24">
        <v>5</v>
      </c>
      <c r="J27" s="24"/>
      <c r="K27" s="26"/>
      <c r="L27" s="27">
        <f>IF(M27&gt;8,(LARGE(E27:K27,1)+LARGE(E27:K27,2)+LARGE(E27:K27,3)+LARGE(E27:K27,4)+LARGE(E27:K27,5)+LARGE(E27:K27,6)+LARGE(E27:K27,7)+LARGE(E27:K27,8)),(SUM(E27:K27)))</f>
        <v>10</v>
      </c>
      <c r="M27" s="28">
        <f>COUNTA(E27:K27)</f>
        <v>2</v>
      </c>
      <c r="N27" s="28">
        <f>IF(M27&gt;0,L27,0)</f>
        <v>10</v>
      </c>
      <c r="O27" s="29"/>
      <c r="P27" s="39">
        <v>2030</v>
      </c>
      <c r="Q27" t="s" s="31">
        <v>60</v>
      </c>
      <c r="R27" s="32">
        <f>SUMIF(C4:C51,"2030",N4:N51)</f>
        <v>5</v>
      </c>
      <c r="S27" s="33"/>
      <c r="T27" s="34">
        <f>SUMIF(C4:C51,"2030",L4:L51)</f>
        <v>5</v>
      </c>
    </row>
    <row r="28" ht="28.7" customHeight="1">
      <c r="A28" t="s" s="23">
        <f>IF(M28&lt;1,"NO","SI")</f>
        <v>17</v>
      </c>
      <c r="B28" t="s" s="23">
        <v>156</v>
      </c>
      <c r="C28" s="24">
        <v>1990</v>
      </c>
      <c r="D28" t="s" s="23">
        <v>36</v>
      </c>
      <c r="E28" s="25"/>
      <c r="F28" s="25">
        <v>8</v>
      </c>
      <c r="G28" s="25"/>
      <c r="H28" s="24"/>
      <c r="I28" s="24"/>
      <c r="J28" s="24"/>
      <c r="K28" s="26"/>
      <c r="L28" s="27">
        <f>IF(M28&gt;8,(LARGE(E28:K28,1)+LARGE(E28:K28,2)+LARGE(E28:K28,3)+LARGE(E28:K28,4)+LARGE(E28:K28,5)+LARGE(E28:K28,6)+LARGE(E28:K28,7)+LARGE(E28:K28,8)),(SUM(E28:K28)))</f>
        <v>8</v>
      </c>
      <c r="M28" s="28">
        <f>COUNTA(E28:K28)</f>
        <v>1</v>
      </c>
      <c r="N28" s="28">
        <f>IF(M28&gt;0,L28,0)</f>
        <v>8</v>
      </c>
      <c r="O28" s="29"/>
      <c r="P28" s="39">
        <v>87</v>
      </c>
      <c r="Q28" t="s" s="31">
        <v>61</v>
      </c>
      <c r="R28" s="32">
        <f>SUMIF(C3:C50,"87",N3:N50)</f>
        <v>187</v>
      </c>
      <c r="S28" s="33"/>
      <c r="T28" s="34">
        <f>SUMIF(C3:C50,"87",L3:L50)</f>
        <v>187</v>
      </c>
    </row>
    <row r="29" ht="28.7" customHeight="1">
      <c r="A29" t="s" s="23">
        <f>IF(M29&lt;1,"NO","SI")</f>
        <v>17</v>
      </c>
      <c r="B29" t="s" s="23">
        <v>157</v>
      </c>
      <c r="C29" s="24">
        <v>1924</v>
      </c>
      <c r="D29" t="s" s="23">
        <v>105</v>
      </c>
      <c r="E29" s="25"/>
      <c r="F29" s="25"/>
      <c r="G29" s="25"/>
      <c r="H29" s="24"/>
      <c r="I29" s="24">
        <v>8</v>
      </c>
      <c r="J29" s="24"/>
      <c r="K29" s="26"/>
      <c r="L29" s="27">
        <f>IF(M29&gt;8,(LARGE(E29:K29,1)+LARGE(E29:K29,2)+LARGE(E29:K29,3)+LARGE(E29:K29,4)+LARGE(E29:K29,5)+LARGE(E29:K29,6)+LARGE(E29:K29,7)+LARGE(E29:K29,8)),(SUM(E29:K29)))</f>
        <v>8</v>
      </c>
      <c r="M29" s="28">
        <f>COUNTA(E29:K29)</f>
        <v>1</v>
      </c>
      <c r="N29" s="28">
        <f>IF(M29&gt;0,L29,0)</f>
        <v>8</v>
      </c>
      <c r="O29" s="29"/>
      <c r="P29" s="39">
        <v>2113</v>
      </c>
      <c r="Q29" t="s" s="31">
        <v>62</v>
      </c>
      <c r="R29" s="32">
        <f>SUMIF(C4:C51,"2113",N4:N51)</f>
        <v>5</v>
      </c>
      <c r="S29" s="33"/>
      <c r="T29" s="34">
        <f>SUMIF(C4:C51,"2113",L4:L51)</f>
        <v>5</v>
      </c>
    </row>
    <row r="30" ht="28.7" customHeight="1">
      <c r="A30" t="s" s="23">
        <f>IF(M30&lt;1,"NO","SI")</f>
        <v>17</v>
      </c>
      <c r="B30" t="s" s="23">
        <v>158</v>
      </c>
      <c r="C30" s="24">
        <v>1990</v>
      </c>
      <c r="D30" t="s" s="23">
        <v>36</v>
      </c>
      <c r="E30" s="25"/>
      <c r="F30" s="25">
        <v>7</v>
      </c>
      <c r="G30" s="25"/>
      <c r="H30" s="24"/>
      <c r="I30" s="24"/>
      <c r="J30" s="24"/>
      <c r="K30" s="26"/>
      <c r="L30" s="27">
        <f>IF(M30&gt;8,(LARGE(E30:K30,1)+LARGE(E30:K30,2)+LARGE(E30:K30,3)+LARGE(E30:K30,4)+LARGE(E30:K30,5)+LARGE(E30:K30,6)+LARGE(E30:K30,7)+LARGE(E30:K30,8)),(SUM(E30:K30)))</f>
        <v>7</v>
      </c>
      <c r="M30" s="28">
        <f>COUNTA(E30:K30)</f>
        <v>1</v>
      </c>
      <c r="N30" s="28">
        <f>IF(M30&gt;0,L30,0)</f>
        <v>7</v>
      </c>
      <c r="O30" s="29"/>
      <c r="P30" s="39"/>
      <c r="Q30" s="40"/>
      <c r="R30" s="41"/>
      <c r="S30" s="33"/>
      <c r="T30" s="42"/>
    </row>
    <row r="31" ht="28.7" customHeight="1">
      <c r="A31" t="s" s="23">
        <f>IF(M31&lt;1,"NO","SI")</f>
        <v>17</v>
      </c>
      <c r="B31" t="s" s="23">
        <v>159</v>
      </c>
      <c r="C31" s="24">
        <v>1028</v>
      </c>
      <c r="D31" t="s" s="23">
        <v>25</v>
      </c>
      <c r="E31" s="25"/>
      <c r="F31" s="25"/>
      <c r="G31" s="25">
        <v>7</v>
      </c>
      <c r="H31" s="24"/>
      <c r="I31" s="24"/>
      <c r="J31" s="24"/>
      <c r="K31" s="26"/>
      <c r="L31" s="27">
        <f>IF(M31&gt;8,(LARGE(E31:K31,1)+LARGE(E31:K31,2)+LARGE(E31:K31,3)+LARGE(E31:K31,4)+LARGE(E31:K31,5)+LARGE(E31:K31,6)+LARGE(E31:K31,7)+LARGE(E31:K31,8)),(SUM(E31:K31)))</f>
        <v>7</v>
      </c>
      <c r="M31" s="28">
        <f>COUNTA(E31:K31)</f>
        <v>1</v>
      </c>
      <c r="N31" s="28">
        <f>IF(M31&gt;0,L31,0)</f>
        <v>7</v>
      </c>
      <c r="O31" s="29"/>
      <c r="P31" s="39"/>
      <c r="Q31" s="40"/>
      <c r="R31" s="41"/>
      <c r="S31" s="33"/>
      <c r="T31" s="42"/>
    </row>
    <row r="32" ht="28.7" customHeight="1">
      <c r="A32" t="s" s="23">
        <f>IF(M32&lt;1,"NO","SI")</f>
        <v>17</v>
      </c>
      <c r="B32" t="s" s="23">
        <v>160</v>
      </c>
      <c r="C32" s="24">
        <v>2077</v>
      </c>
      <c r="D32" t="s" s="23">
        <v>22</v>
      </c>
      <c r="E32" s="25">
        <v>7</v>
      </c>
      <c r="F32" s="25"/>
      <c r="G32" s="25"/>
      <c r="H32" s="24"/>
      <c r="I32" s="24"/>
      <c r="J32" s="24"/>
      <c r="K32" s="26"/>
      <c r="L32" s="27">
        <f>IF(M32&gt;8,(LARGE(E32:K32,1)+LARGE(E32:K32,2)+LARGE(E32:K32,3)+LARGE(E32:K32,4)+LARGE(E32:K32,5)+LARGE(E32:K32,6)+LARGE(E32:K32,7)+LARGE(E32:K32,8)),(SUM(E32:K32)))</f>
        <v>7</v>
      </c>
      <c r="M32" s="28">
        <f>COUNTA(E32:K32)</f>
        <v>1</v>
      </c>
      <c r="N32" s="28">
        <f>IF(M32&gt;0,L32,0)</f>
        <v>7</v>
      </c>
      <c r="O32" s="29"/>
      <c r="P32" s="39"/>
      <c r="Q32" s="40"/>
      <c r="R32" s="41"/>
      <c r="S32" s="33"/>
      <c r="T32" s="42"/>
    </row>
    <row r="33" ht="28.7" customHeight="1">
      <c r="A33" t="s" s="23">
        <f>IF(M33&lt;1,"NO","SI")</f>
        <v>17</v>
      </c>
      <c r="B33" t="s" s="23">
        <v>161</v>
      </c>
      <c r="C33" s="24">
        <v>1554</v>
      </c>
      <c r="D33" t="s" s="23">
        <v>59</v>
      </c>
      <c r="E33" s="25"/>
      <c r="F33" s="25"/>
      <c r="G33" s="25"/>
      <c r="H33" s="24"/>
      <c r="I33" s="24">
        <v>7</v>
      </c>
      <c r="J33" s="24"/>
      <c r="K33" s="26"/>
      <c r="L33" s="27">
        <f>IF(M33&gt;8,(LARGE(E33:K33,1)+LARGE(E33:K33,2)+LARGE(E33:K33,3)+LARGE(E33:K33,4)+LARGE(E33:K33,5)+LARGE(E33:K33,6)+LARGE(E33:K33,7)+LARGE(E33:K33,8)),(SUM(E33:K33)))</f>
        <v>7</v>
      </c>
      <c r="M33" s="28">
        <f>COUNTA(E33:K33)</f>
        <v>1</v>
      </c>
      <c r="N33" s="28">
        <f>IF(M33&gt;0,L33,0)</f>
        <v>7</v>
      </c>
      <c r="O33" s="29"/>
      <c r="P33" s="39"/>
      <c r="Q33" s="40"/>
      <c r="R33" s="41"/>
      <c r="S33" s="33"/>
      <c r="T33" s="42"/>
    </row>
    <row r="34" ht="28.7" customHeight="1">
      <c r="A34" t="s" s="23">
        <f>IF(M34&lt;1,"NO","SI")</f>
        <v>17</v>
      </c>
      <c r="B34" t="s" s="23">
        <v>162</v>
      </c>
      <c r="C34" s="24">
        <v>69</v>
      </c>
      <c r="D34" t="s" s="23">
        <v>48</v>
      </c>
      <c r="E34" s="25">
        <v>5</v>
      </c>
      <c r="F34" s="25"/>
      <c r="G34" s="25"/>
      <c r="H34" s="24"/>
      <c r="I34" s="24"/>
      <c r="J34" s="24"/>
      <c r="K34" s="26"/>
      <c r="L34" s="27">
        <f>IF(M34&gt;8,(LARGE(E34:K34,1)+LARGE(E34:K34,2)+LARGE(E34:K34,3)+LARGE(E34:K34,4)+LARGE(E34:K34,5)+LARGE(E34:K34,6)+LARGE(E34:K34,7)+LARGE(E34:K34,8)),(SUM(E34:K34)))</f>
        <v>5</v>
      </c>
      <c r="M34" s="28">
        <f>COUNTA(E34:K34)</f>
        <v>1</v>
      </c>
      <c r="N34" s="28">
        <f>IF(M34&gt;0,L34,0)</f>
        <v>5</v>
      </c>
      <c r="O34" s="29"/>
      <c r="P34" s="39"/>
      <c r="Q34" s="40"/>
      <c r="R34" s="41"/>
      <c r="S34" s="33"/>
      <c r="T34" s="42"/>
    </row>
    <row r="35" ht="28.7" customHeight="1">
      <c r="A35" t="s" s="23">
        <f>IF(M35&lt;1,"NO","SI")</f>
        <v>17</v>
      </c>
      <c r="B35" t="s" s="23">
        <v>163</v>
      </c>
      <c r="C35" s="24">
        <v>1554</v>
      </c>
      <c r="D35" t="s" s="23">
        <v>59</v>
      </c>
      <c r="E35" s="25"/>
      <c r="F35" s="25"/>
      <c r="G35" s="25">
        <v>5</v>
      </c>
      <c r="H35" s="24"/>
      <c r="I35" s="24"/>
      <c r="J35" s="24"/>
      <c r="K35" s="26"/>
      <c r="L35" s="27">
        <f>IF(M35&gt;8,(LARGE(E35:K35,1)+LARGE(E35:K35,2)+LARGE(E35:K35,3)+LARGE(E35:K35,4)+LARGE(E35:K35,5)+LARGE(E35:K35,6)+LARGE(E35:K35,7)+LARGE(E35:K35,8)),(SUM(E35:K35)))</f>
        <v>5</v>
      </c>
      <c r="M35" s="28">
        <f>COUNTA(E35:K35)</f>
        <v>1</v>
      </c>
      <c r="N35" s="28">
        <f>IF(M35&gt;0,L35,0)</f>
        <v>5</v>
      </c>
      <c r="O35" s="29"/>
      <c r="P35" s="39"/>
      <c r="Q35" s="40"/>
      <c r="R35" s="41"/>
      <c r="S35" s="33"/>
      <c r="T35" s="42"/>
    </row>
    <row r="36" ht="28.7" customHeight="1">
      <c r="A36" t="s" s="23">
        <f>IF(M36&lt;1,"NO","SI")</f>
        <v>17</v>
      </c>
      <c r="B36" t="s" s="23">
        <v>164</v>
      </c>
      <c r="C36" s="24">
        <v>2030</v>
      </c>
      <c r="D36" t="s" s="23">
        <v>60</v>
      </c>
      <c r="E36" s="25"/>
      <c r="F36" s="25"/>
      <c r="G36" s="25">
        <v>5</v>
      </c>
      <c r="H36" s="24"/>
      <c r="I36" s="24"/>
      <c r="J36" s="24"/>
      <c r="K36" s="26"/>
      <c r="L36" s="27">
        <f>IF(M36&gt;8,(LARGE(E36:K36,1)+LARGE(E36:K36,2)+LARGE(E36:K36,3)+LARGE(E36:K36,4)+LARGE(E36:K36,5)+LARGE(E36:K36,6)+LARGE(E36:K36,7)+LARGE(E36:K36,8)),(SUM(E36:K36)))</f>
        <v>5</v>
      </c>
      <c r="M36" s="28">
        <f>COUNTA(E36:K36)</f>
        <v>1</v>
      </c>
      <c r="N36" s="28">
        <f>IF(M36&gt;0,L36,0)</f>
        <v>5</v>
      </c>
      <c r="O36" s="29"/>
      <c r="P36" s="39"/>
      <c r="Q36" s="40"/>
      <c r="R36" s="41"/>
      <c r="S36" s="33"/>
      <c r="T36" s="42"/>
    </row>
    <row r="37" ht="28.7" customHeight="1">
      <c r="A37" t="s" s="23">
        <f>IF(M37&lt;1,"NO","SI")</f>
        <v>17</v>
      </c>
      <c r="B37" t="s" s="23">
        <v>165</v>
      </c>
      <c r="C37" s="24">
        <v>1214</v>
      </c>
      <c r="D37" t="s" s="23">
        <v>102</v>
      </c>
      <c r="E37" s="25">
        <v>5</v>
      </c>
      <c r="F37" s="25"/>
      <c r="G37" s="25"/>
      <c r="H37" s="24"/>
      <c r="I37" s="24"/>
      <c r="J37" s="24"/>
      <c r="K37" s="26"/>
      <c r="L37" s="27">
        <f>IF(M37&gt;8,(LARGE(E37:K37,1)+LARGE(E37:K37,2)+LARGE(E37:K37,3)+LARGE(E37:K37,4)+LARGE(E37:K37,5)+LARGE(E37:K37,6)+LARGE(E37:K37,7)+LARGE(E37:K37,8)),(SUM(E37:K37)))</f>
        <v>5</v>
      </c>
      <c r="M37" s="28">
        <f>COUNTA(E37:K37)</f>
        <v>1</v>
      </c>
      <c r="N37" s="28">
        <f>IF(M37&gt;0,L37,0)</f>
        <v>5</v>
      </c>
      <c r="O37" s="29"/>
      <c r="P37" s="39"/>
      <c r="Q37" s="40"/>
      <c r="R37" s="41"/>
      <c r="S37" s="33"/>
      <c r="T37" s="42"/>
    </row>
    <row r="38" ht="28.7" customHeight="1">
      <c r="A38" t="s" s="23">
        <f>IF(M38&lt;1,"NO","SI")</f>
        <v>17</v>
      </c>
      <c r="B38" t="s" s="23">
        <v>166</v>
      </c>
      <c r="C38" s="24">
        <v>2077</v>
      </c>
      <c r="D38" t="s" s="23">
        <v>22</v>
      </c>
      <c r="E38" s="25"/>
      <c r="F38" s="25"/>
      <c r="G38" s="25"/>
      <c r="H38" s="24"/>
      <c r="I38" s="24">
        <v>5</v>
      </c>
      <c r="J38" s="24"/>
      <c r="K38" s="26"/>
      <c r="L38" s="27">
        <f>IF(M38&gt;8,(LARGE(E38:K38,1)+LARGE(E38:K38,2)+LARGE(E38:K38,3)+LARGE(E38:K38,4)+LARGE(E38:K38,5)+LARGE(E38:K38,6)+LARGE(E38:K38,7)+LARGE(E38:K38,8)),(SUM(E38:K38)))</f>
        <v>5</v>
      </c>
      <c r="M38" s="28">
        <f>COUNTA(E38:K38)</f>
        <v>1</v>
      </c>
      <c r="N38" s="28">
        <f>IF(M38&gt;0,L38,0)</f>
        <v>5</v>
      </c>
      <c r="O38" s="29"/>
      <c r="P38" s="39"/>
      <c r="Q38" s="40"/>
      <c r="R38" s="41"/>
      <c r="S38" s="33"/>
      <c r="T38" s="42"/>
    </row>
    <row r="39" ht="28.7" customHeight="1">
      <c r="A39" t="s" s="23">
        <f>IF(M39&lt;1,"NO","SI")</f>
        <v>17</v>
      </c>
      <c r="B39" t="s" s="23">
        <v>167</v>
      </c>
      <c r="C39" s="24">
        <v>2077</v>
      </c>
      <c r="D39" t="s" s="23">
        <v>22</v>
      </c>
      <c r="E39" s="25"/>
      <c r="F39" s="25"/>
      <c r="G39" s="25"/>
      <c r="H39" s="24"/>
      <c r="I39" s="24">
        <v>5</v>
      </c>
      <c r="J39" s="24"/>
      <c r="K39" s="26"/>
      <c r="L39" s="27">
        <f>IF(M39&gt;8,(LARGE(E39:K39,1)+LARGE(E39:K39,2)+LARGE(E39:K39,3)+LARGE(E39:K39,4)+LARGE(E39:K39,5)+LARGE(E39:K39,6)+LARGE(E39:K39,7)+LARGE(E39:K39,8)),(SUM(E39:K39)))</f>
        <v>5</v>
      </c>
      <c r="M39" s="28">
        <f>COUNTA(E39:K39)</f>
        <v>1</v>
      </c>
      <c r="N39" s="28">
        <f>IF(M39&gt;0,L39,0)</f>
        <v>5</v>
      </c>
      <c r="O39" s="29"/>
      <c r="P39" s="39"/>
      <c r="Q39" s="40"/>
      <c r="R39" s="41"/>
      <c r="S39" s="33"/>
      <c r="T39" s="42"/>
    </row>
    <row r="40" ht="28.7" customHeight="1">
      <c r="A40" t="s" s="23">
        <f>IF(M40&lt;1,"NO","SI")</f>
        <v>17</v>
      </c>
      <c r="B40" t="s" s="23">
        <v>168</v>
      </c>
      <c r="C40" s="24">
        <v>2113</v>
      </c>
      <c r="D40" t="s" s="23">
        <v>169</v>
      </c>
      <c r="E40" s="25"/>
      <c r="F40" s="25"/>
      <c r="G40" s="25"/>
      <c r="H40" s="24"/>
      <c r="I40" s="24">
        <v>5</v>
      </c>
      <c r="J40" s="24"/>
      <c r="K40" s="26"/>
      <c r="L40" s="27">
        <f>IF(M40&gt;8,(LARGE(E40:K40,1)+LARGE(E40:K40,2)+LARGE(E40:K40,3)+LARGE(E40:K40,4)+LARGE(E40:K40,5)+LARGE(E40:K40,6)+LARGE(E40:K40,7)+LARGE(E40:K40,8)),(SUM(E40:K40)))</f>
        <v>5</v>
      </c>
      <c r="M40" s="28">
        <f>COUNTA(E40:K40)</f>
        <v>1</v>
      </c>
      <c r="N40" s="28">
        <f>IF(M40&gt;0,L40,0)</f>
        <v>5</v>
      </c>
      <c r="O40" s="29"/>
      <c r="P40" s="39"/>
      <c r="Q40" s="40"/>
      <c r="R40" s="41"/>
      <c r="S40" s="33"/>
      <c r="T40" s="42"/>
    </row>
    <row r="41" ht="28.7" customHeight="1">
      <c r="A41" t="s" s="23">
        <f>IF(M41&lt;1,"NO","SI")</f>
        <v>17</v>
      </c>
      <c r="B41" t="s" s="23">
        <v>170</v>
      </c>
      <c r="C41" s="24">
        <v>1828</v>
      </c>
      <c r="D41" t="s" s="23">
        <v>83</v>
      </c>
      <c r="E41" s="25"/>
      <c r="F41" s="25"/>
      <c r="G41" s="25"/>
      <c r="H41" s="24"/>
      <c r="I41" s="24">
        <v>2</v>
      </c>
      <c r="J41" s="24"/>
      <c r="K41" s="26"/>
      <c r="L41" s="27">
        <f>IF(M41&gt;8,(LARGE(E41:K41,1)+LARGE(E41:K41,2)+LARGE(E41:K41,3)+LARGE(E41:K41,4)+LARGE(E41:K41,5)+LARGE(E41:K41,6)+LARGE(E41:K41,7)+LARGE(E41:K41,8)),(SUM(E41:K41)))</f>
        <v>2</v>
      </c>
      <c r="M41" s="28">
        <f>COUNTA(E41:K41)</f>
        <v>1</v>
      </c>
      <c r="N41" s="28">
        <f>IF(M41&gt;0,L41,0)</f>
        <v>2</v>
      </c>
      <c r="O41" s="43"/>
      <c r="P41" s="44"/>
      <c r="Q41" s="82"/>
      <c r="R41" s="83">
        <f>SUM(R3:R40)</f>
        <v>2790</v>
      </c>
      <c r="S41" s="84"/>
      <c r="T41" s="47">
        <f>SUM(T3:T40)</f>
        <v>2790</v>
      </c>
    </row>
    <row r="42" ht="28.7" customHeight="1">
      <c r="A42" t="s" s="23">
        <f>IF(M42&lt;1,"NO","SI")</f>
        <v>17</v>
      </c>
      <c r="B42" t="s" s="23">
        <v>171</v>
      </c>
      <c r="C42" s="24">
        <v>1028</v>
      </c>
      <c r="D42" t="s" s="23">
        <v>25</v>
      </c>
      <c r="E42" s="25"/>
      <c r="F42" s="25"/>
      <c r="G42" s="25"/>
      <c r="H42" s="24"/>
      <c r="I42" s="24">
        <v>2</v>
      </c>
      <c r="J42" s="24"/>
      <c r="K42" s="26"/>
      <c r="L42" s="27">
        <f>IF(M42&gt;8,(LARGE(E42:K42,1)+LARGE(E42:K42,2)+LARGE(E42:K42,3)+LARGE(E42:K42,4)+LARGE(E42:K42,5)+LARGE(E42:K42,6)+LARGE(E42:K42,7)+LARGE(E42:K42,8)),(SUM(E42:K42)))</f>
        <v>2</v>
      </c>
      <c r="M42" s="28">
        <f>COUNTA(E42:K42)</f>
        <v>1</v>
      </c>
      <c r="N42" s="28">
        <f>IF(M42&gt;0,L42,0)</f>
        <v>2</v>
      </c>
      <c r="O42" s="43"/>
      <c r="P42" s="10"/>
      <c r="Q42" s="10"/>
      <c r="R42" s="85"/>
      <c r="S42" s="10"/>
      <c r="T42" s="44"/>
    </row>
    <row r="43" ht="28.7" customHeight="1">
      <c r="A43" t="s" s="23">
        <f>IF(M43&lt;1,"NO","SI")</f>
        <v>52</v>
      </c>
      <c r="B43" s="24"/>
      <c r="C43" s="24"/>
      <c r="D43" s="24"/>
      <c r="E43" s="25"/>
      <c r="F43" s="25"/>
      <c r="G43" s="25"/>
      <c r="H43" s="24"/>
      <c r="I43" s="24"/>
      <c r="J43" s="24"/>
      <c r="K43" s="26"/>
      <c r="L43" s="27">
        <f>IF(M43&gt;8,(LARGE(E43:K43,1)+LARGE(E43:K43,2)+LARGE(E43:K43,3)+LARGE(E43:K43,4)+LARGE(E43:K43,5)+LARGE(E43:K43,6)+LARGE(E43:K43,7)+LARGE(E43:K43,8)),(SUM(E43:K43)))</f>
        <v>0</v>
      </c>
      <c r="M43" s="28">
        <f>COUNTA(E43:K43)</f>
        <v>0</v>
      </c>
      <c r="N43" s="28">
        <f>IF(M43&gt;0,L43,0)</f>
        <v>0</v>
      </c>
      <c r="O43" s="43"/>
      <c r="P43" s="10"/>
      <c r="Q43" s="10"/>
      <c r="R43" s="10"/>
      <c r="S43" s="10"/>
      <c r="T43" s="10"/>
    </row>
    <row r="44" ht="28.7" customHeight="1">
      <c r="A44" t="s" s="23">
        <f>IF(M44&lt;1,"NO","SI")</f>
        <v>52</v>
      </c>
      <c r="B44" s="24"/>
      <c r="C44" s="24"/>
      <c r="D44" s="24"/>
      <c r="E44" s="25"/>
      <c r="F44" s="25"/>
      <c r="G44" s="25"/>
      <c r="H44" s="24"/>
      <c r="I44" s="24"/>
      <c r="J44" s="24"/>
      <c r="K44" s="26"/>
      <c r="L44" s="27">
        <f>IF(M44&gt;8,(LARGE(E44:K44,1)+LARGE(E44:K44,2)+LARGE(E44:K44,3)+LARGE(E44:K44,4)+LARGE(E44:K44,5)+LARGE(E44:K44,6)+LARGE(E44:K44,7)+LARGE(E44:K44,8)),(SUM(E44:K44)))</f>
        <v>0</v>
      </c>
      <c r="M44" s="28">
        <f>COUNTA(E44:K44)</f>
        <v>0</v>
      </c>
      <c r="N44" s="28">
        <f>IF(M44&gt;0,L44,0)</f>
        <v>0</v>
      </c>
      <c r="O44" s="43"/>
      <c r="P44" s="10"/>
      <c r="Q44" s="10"/>
      <c r="R44" s="10"/>
      <c r="S44" s="10"/>
      <c r="T44" s="10"/>
    </row>
    <row r="45" ht="28.7" customHeight="1">
      <c r="A45" t="s" s="23">
        <f>IF(M45&lt;1,"NO","SI")</f>
        <v>52</v>
      </c>
      <c r="B45" s="24"/>
      <c r="C45" s="24"/>
      <c r="D45" s="24"/>
      <c r="E45" s="25"/>
      <c r="F45" s="25"/>
      <c r="G45" s="25"/>
      <c r="H45" s="24"/>
      <c r="I45" s="24"/>
      <c r="J45" s="24"/>
      <c r="K45" s="26"/>
      <c r="L45" s="27">
        <f>IF(M45&gt;8,(LARGE(E45:K45,1)+LARGE(E45:K45,2)+LARGE(E45:K45,3)+LARGE(E45:K45,4)+LARGE(E45:K45,5)+LARGE(E45:K45,6)+LARGE(E45:K45,7)+LARGE(E45:K45,8)),(SUM(E45:K45)))</f>
        <v>0</v>
      </c>
      <c r="M45" s="28">
        <f>COUNTA(E45:K45)</f>
        <v>0</v>
      </c>
      <c r="N45" s="28">
        <f>IF(M45&gt;0,L45,0)</f>
        <v>0</v>
      </c>
      <c r="O45" s="43"/>
      <c r="P45" s="10"/>
      <c r="Q45" s="10"/>
      <c r="R45" s="10"/>
      <c r="S45" s="10"/>
      <c r="T45" s="10"/>
    </row>
    <row r="46" ht="28.7" customHeight="1">
      <c r="A46" t="s" s="23">
        <f>IF(M46&lt;1,"NO","SI")</f>
        <v>52</v>
      </c>
      <c r="B46" s="24"/>
      <c r="C46" s="24"/>
      <c r="D46" s="24"/>
      <c r="E46" s="25"/>
      <c r="F46" s="25"/>
      <c r="G46" s="25"/>
      <c r="H46" s="24"/>
      <c r="I46" s="24"/>
      <c r="J46" s="24"/>
      <c r="K46" s="26"/>
      <c r="L46" s="27">
        <f>IF(M46&gt;8,(LARGE(E46:K46,1)+LARGE(E46:K46,2)+LARGE(E46:K46,3)+LARGE(E46:K46,4)+LARGE(E46:K46,5)+LARGE(E46:K46,6)+LARGE(E46:K46,7)+LARGE(E46:K46,8)),(SUM(E46:K46)))</f>
        <v>0</v>
      </c>
      <c r="M46" s="28">
        <f>COUNTA(E46:K46)</f>
        <v>0</v>
      </c>
      <c r="N46" s="28">
        <f>IF(M46&gt;0,L46,0)</f>
        <v>0</v>
      </c>
      <c r="O46" s="43"/>
      <c r="P46" s="10"/>
      <c r="Q46" s="10"/>
      <c r="R46" s="10"/>
      <c r="S46" s="10"/>
      <c r="T46" s="10"/>
    </row>
    <row r="47" ht="28.7" customHeight="1">
      <c r="A47" t="s" s="23">
        <f>IF(M47&lt;1,"NO","SI")</f>
        <v>52</v>
      </c>
      <c r="B47" s="24"/>
      <c r="C47" s="24"/>
      <c r="D47" s="24"/>
      <c r="E47" s="25"/>
      <c r="F47" s="25"/>
      <c r="G47" s="25"/>
      <c r="H47" s="24"/>
      <c r="I47" s="24"/>
      <c r="J47" s="24"/>
      <c r="K47" s="26"/>
      <c r="L47" s="27">
        <f>IF(M47&gt;8,(LARGE(E47:K47,1)+LARGE(E47:K47,2)+LARGE(E47:K47,3)+LARGE(E47:K47,4)+LARGE(E47:K47,5)+LARGE(E47:K47,6)+LARGE(E47:K47,7)+LARGE(E47:K47,8)),(SUM(E47:K47)))</f>
        <v>0</v>
      </c>
      <c r="M47" s="28">
        <f>COUNTA(E47:K47)</f>
        <v>0</v>
      </c>
      <c r="N47" s="28">
        <f>IF(M47&gt;0,L47,0)</f>
        <v>0</v>
      </c>
      <c r="O47" s="43"/>
      <c r="P47" s="10"/>
      <c r="Q47" s="10"/>
      <c r="R47" s="10"/>
      <c r="S47" s="10"/>
      <c r="T47" s="10"/>
    </row>
    <row r="48" ht="28.7" customHeight="1">
      <c r="A48" t="s" s="23">
        <f>IF(M48&lt;1,"NO","SI")</f>
        <v>52</v>
      </c>
      <c r="B48" s="24"/>
      <c r="C48" s="24"/>
      <c r="D48" s="24"/>
      <c r="E48" s="25"/>
      <c r="F48" s="25"/>
      <c r="G48" s="25"/>
      <c r="H48" s="24"/>
      <c r="I48" s="24"/>
      <c r="J48" s="24"/>
      <c r="K48" s="26"/>
      <c r="L48" s="27">
        <f>IF(M48&gt;8,(LARGE(E48:K48,1)+LARGE(E48:K48,2)+LARGE(E48:K48,3)+LARGE(E48:K48,4)+LARGE(E48:K48,5)+LARGE(E48:K48,6)+LARGE(E48:K48,7)+LARGE(E48:K48,8)),(SUM(E48:K48)))</f>
        <v>0</v>
      </c>
      <c r="M48" s="28">
        <f>COUNTA(E48:K48)</f>
        <v>0</v>
      </c>
      <c r="N48" s="28">
        <f>IF(M48&gt;0,L48,0)</f>
        <v>0</v>
      </c>
      <c r="O48" s="43"/>
      <c r="P48" s="10"/>
      <c r="Q48" s="10"/>
      <c r="R48" s="10"/>
      <c r="S48" s="10"/>
      <c r="T48" s="10"/>
    </row>
    <row r="49" ht="28.7" customHeight="1">
      <c r="A49" t="s" s="23">
        <f>IF(M49&lt;1,"NO","SI")</f>
        <v>52</v>
      </c>
      <c r="B49" s="24"/>
      <c r="C49" s="24"/>
      <c r="D49" s="24"/>
      <c r="E49" s="25"/>
      <c r="F49" s="25"/>
      <c r="G49" s="25"/>
      <c r="H49" s="24"/>
      <c r="I49" s="24"/>
      <c r="J49" s="24"/>
      <c r="K49" s="26"/>
      <c r="L49" s="27">
        <f>IF(M49&gt;8,(LARGE(E49:K49,1)+LARGE(E49:K49,2)+LARGE(E49:K49,3)+LARGE(E49:K49,4)+LARGE(E49:K49,5)+LARGE(E49:K49,6)+LARGE(E49:K49,7)+LARGE(E49:K49,8)),(SUM(E49:K49)))</f>
        <v>0</v>
      </c>
      <c r="M49" s="28">
        <f>COUNTA(E49:K49)</f>
        <v>0</v>
      </c>
      <c r="N49" s="28">
        <f>IF(M49&gt;0,L49,0)</f>
        <v>0</v>
      </c>
      <c r="O49" s="43"/>
      <c r="P49" s="10"/>
      <c r="Q49" s="10"/>
      <c r="R49" s="10"/>
      <c r="S49" s="10"/>
      <c r="T49" s="10"/>
    </row>
    <row r="50" ht="28.7" customHeight="1">
      <c r="A50" t="s" s="23">
        <f>IF(M50&lt;1,"NO","SI")</f>
        <v>52</v>
      </c>
      <c r="B50" s="24"/>
      <c r="C50" s="24"/>
      <c r="D50" s="24"/>
      <c r="E50" s="25"/>
      <c r="F50" s="25"/>
      <c r="G50" s="25"/>
      <c r="H50" s="24"/>
      <c r="I50" s="24"/>
      <c r="J50" s="24"/>
      <c r="K50" s="26"/>
      <c r="L50" s="27">
        <f>IF(M50&gt;8,(LARGE(E50:K50,1)+LARGE(E50:K50,2)+LARGE(E50:K50,3)+LARGE(E50:K50,4)+LARGE(E50:K50,5)+LARGE(E50:K50,6)+LARGE(E50:K50,7)+LARGE(E50:K50,8)),(SUM(E50:K50)))</f>
        <v>0</v>
      </c>
      <c r="M50" s="28">
        <f>COUNTA(E50:K50)</f>
        <v>0</v>
      </c>
      <c r="N50" s="28">
        <f>IF(M50&gt;0,L50,0)</f>
        <v>0</v>
      </c>
      <c r="O50" s="43"/>
      <c r="P50" s="10"/>
      <c r="Q50" s="10"/>
      <c r="R50" s="10"/>
      <c r="S50" s="10"/>
      <c r="T50" s="10"/>
    </row>
    <row r="51" ht="28.7" customHeight="1">
      <c r="A51" t="s" s="23">
        <f>IF(M51&lt;1,"NO","SI")</f>
        <v>52</v>
      </c>
      <c r="B51" s="24"/>
      <c r="C51" s="24"/>
      <c r="D51" s="24"/>
      <c r="E51" s="25"/>
      <c r="F51" s="25"/>
      <c r="G51" s="25"/>
      <c r="H51" s="24"/>
      <c r="I51" s="24"/>
      <c r="J51" s="24"/>
      <c r="K51" s="26"/>
      <c r="L51" s="27">
        <f>IF(M51&gt;8,(LARGE(E51:K51,1)+LARGE(E51:K51,2)+LARGE(E51:K51,3)+LARGE(E51:K51,4)+LARGE(E51:K51,5)+LARGE(E51:K51,6)+LARGE(E51:K51,7)+LARGE(E51:K51,8)),(SUM(E51:K51)))</f>
        <v>0</v>
      </c>
      <c r="M51" s="28">
        <f>COUNTA(E51:K51)</f>
        <v>0</v>
      </c>
      <c r="N51" s="28">
        <f>IF(M51&gt;0,L51,0)</f>
        <v>0</v>
      </c>
      <c r="O51" s="43"/>
      <c r="P51" s="10"/>
      <c r="Q51" s="10"/>
      <c r="R51" s="10"/>
      <c r="S51" s="10"/>
      <c r="T51" s="10"/>
    </row>
    <row r="52" ht="28.7" customHeight="1">
      <c r="A52" t="s" s="23">
        <f>IF(M52&lt;1,"NO","SI")</f>
        <v>52</v>
      </c>
      <c r="B52" s="24"/>
      <c r="C52" s="24"/>
      <c r="D52" s="24"/>
      <c r="E52" s="25"/>
      <c r="F52" s="25"/>
      <c r="G52" s="25"/>
      <c r="H52" s="24"/>
      <c r="I52" s="24"/>
      <c r="J52" s="24"/>
      <c r="K52" s="26"/>
      <c r="L52" s="27">
        <f>IF(M52&gt;8,(LARGE(E52:K52,1)+LARGE(E52:K52,2)+LARGE(E52:K52,3)+LARGE(E52:K52,4)+LARGE(E52:K52,5)+LARGE(E52:K52,6)+LARGE(E52:K52,7)+LARGE(E52:K52,8)),(SUM(E52:K52)))</f>
        <v>0</v>
      </c>
      <c r="M52" s="28">
        <f>COUNTA(E52:K52)</f>
        <v>0</v>
      </c>
      <c r="N52" s="28">
        <f>IF(M52&gt;0,L52,0)</f>
        <v>0</v>
      </c>
      <c r="O52" s="43"/>
      <c r="P52" s="10"/>
      <c r="Q52" s="10"/>
      <c r="R52" s="10"/>
      <c r="S52" s="10"/>
      <c r="T52" s="10"/>
    </row>
    <row r="53" ht="28.7" customHeight="1">
      <c r="A53" t="s" s="23">
        <f>IF(M53&lt;1,"NO","SI")</f>
        <v>52</v>
      </c>
      <c r="B53" s="24"/>
      <c r="C53" s="24"/>
      <c r="D53" s="24"/>
      <c r="E53" s="25"/>
      <c r="F53" s="25"/>
      <c r="G53" s="25"/>
      <c r="H53" s="24"/>
      <c r="I53" s="24"/>
      <c r="J53" s="24"/>
      <c r="K53" s="26"/>
      <c r="L53" s="27">
        <f>IF(M53&gt;8,(LARGE(E53:K53,1)+LARGE(E53:K53,2)+LARGE(E53:K53,3)+LARGE(E53:K53,4)+LARGE(E53:K53,5)+LARGE(E53:K53,6)+LARGE(E53:K53,7)+LARGE(E53:K53,8)),(SUM(E53:K53)))</f>
        <v>0</v>
      </c>
      <c r="M53" s="28">
        <f>COUNTA(E53:K53)</f>
        <v>0</v>
      </c>
      <c r="N53" s="28">
        <f>IF(M53&gt;0,L53,0)</f>
        <v>0</v>
      </c>
      <c r="O53" s="43"/>
      <c r="P53" s="10"/>
      <c r="Q53" s="10"/>
      <c r="R53" s="10"/>
      <c r="S53" s="10"/>
      <c r="T53" s="10"/>
    </row>
    <row r="54" ht="28.7" customHeight="1">
      <c r="A54" t="s" s="23">
        <f>IF(M54&lt;1,"NO","SI")</f>
        <v>52</v>
      </c>
      <c r="B54" s="24"/>
      <c r="C54" s="24"/>
      <c r="D54" s="24"/>
      <c r="E54" s="25"/>
      <c r="F54" s="25"/>
      <c r="G54" s="25"/>
      <c r="H54" s="24"/>
      <c r="I54" s="24"/>
      <c r="J54" s="24"/>
      <c r="K54" s="26"/>
      <c r="L54" s="27">
        <f>IF(M54&gt;8,(LARGE(E54:K54,1)+LARGE(E54:K54,2)+LARGE(E54:K54,3)+LARGE(E54:K54,4)+LARGE(E54:K54,5)+LARGE(E54:K54,6)+LARGE(E54:K54,7)+LARGE(E54:K54,8)),(SUM(E54:K54)))</f>
        <v>0</v>
      </c>
      <c r="M54" s="28">
        <f>COUNTA(E54:K54)</f>
        <v>0</v>
      </c>
      <c r="N54" s="28">
        <f>IF(M54&gt;0,L54,0)</f>
        <v>0</v>
      </c>
      <c r="O54" s="43"/>
      <c r="P54" s="10"/>
      <c r="Q54" s="10"/>
      <c r="R54" s="10"/>
      <c r="S54" s="10"/>
      <c r="T54" s="10"/>
    </row>
    <row r="55" ht="28.7" customHeight="1">
      <c r="A55" t="s" s="23">
        <f>IF(M55&lt;1,"NO","SI")</f>
        <v>52</v>
      </c>
      <c r="B55" s="24"/>
      <c r="C55" s="24"/>
      <c r="D55" s="24"/>
      <c r="E55" s="25"/>
      <c r="F55" s="25"/>
      <c r="G55" s="25"/>
      <c r="H55" s="24"/>
      <c r="I55" s="24"/>
      <c r="J55" s="24"/>
      <c r="K55" s="26"/>
      <c r="L55" s="27">
        <f>IF(M55&gt;8,(LARGE(E55:K55,1)+LARGE(E55:K55,2)+LARGE(E55:K55,3)+LARGE(E55:K55,4)+LARGE(E55:K55,5)+LARGE(E55:K55,6)+LARGE(E55:K55,7)+LARGE(E55:K55,8)),(SUM(E55:K55)))</f>
        <v>0</v>
      </c>
      <c r="M55" s="28">
        <f>COUNTA(E55:K55)</f>
        <v>0</v>
      </c>
      <c r="N55" s="28">
        <f>IF(M55&gt;0,L55,0)</f>
        <v>0</v>
      </c>
      <c r="O55" s="43"/>
      <c r="P55" s="10"/>
      <c r="Q55" s="10"/>
      <c r="R55" s="10"/>
      <c r="S55" s="10"/>
      <c r="T55" s="10"/>
    </row>
    <row r="56" ht="28.7" customHeight="1">
      <c r="A56" t="s" s="23">
        <f>IF(M56&lt;1,"NO","SI")</f>
        <v>52</v>
      </c>
      <c r="B56" s="24"/>
      <c r="C56" s="24"/>
      <c r="D56" s="24"/>
      <c r="E56" s="25"/>
      <c r="F56" s="25"/>
      <c r="G56" s="25"/>
      <c r="H56" s="24"/>
      <c r="I56" s="24"/>
      <c r="J56" s="24"/>
      <c r="K56" s="26"/>
      <c r="L56" s="27">
        <f>IF(M56&gt;8,(LARGE(E56:K56,1)+LARGE(E56:K56,2)+LARGE(E56:K56,3)+LARGE(E56:K56,4)+LARGE(E56:K56,5)+LARGE(E56:K56,6)+LARGE(E56:K56,7)+LARGE(E56:K56,8)),(SUM(E56:K56)))</f>
        <v>0</v>
      </c>
      <c r="M56" s="28">
        <f>COUNTA(E56:K56)</f>
        <v>0</v>
      </c>
      <c r="N56" s="28">
        <f>IF(M56&gt;0,L56,0)</f>
        <v>0</v>
      </c>
      <c r="O56" s="43"/>
      <c r="P56" s="10"/>
      <c r="Q56" s="10"/>
      <c r="R56" s="10"/>
      <c r="S56" s="10"/>
      <c r="T56" s="10"/>
    </row>
    <row r="57" ht="28.7" customHeight="1">
      <c r="A57" t="s" s="23">
        <f>IF(M57&lt;1,"NO","SI")</f>
        <v>52</v>
      </c>
      <c r="B57" s="24"/>
      <c r="C57" s="24"/>
      <c r="D57" s="24"/>
      <c r="E57" s="25"/>
      <c r="F57" s="25"/>
      <c r="G57" s="25"/>
      <c r="H57" s="24"/>
      <c r="I57" s="24"/>
      <c r="J57" s="24"/>
      <c r="K57" s="26"/>
      <c r="L57" s="27">
        <f>IF(M57&gt;8,(LARGE(E57:K57,1)+LARGE(E57:K57,2)+LARGE(E57:K57,3)+LARGE(E57:K57,4)+LARGE(E57:K57,5)+LARGE(E57:K57,6)+LARGE(E57:K57,7)+LARGE(E57:K57,8)),(SUM(E57:K57)))</f>
        <v>0</v>
      </c>
      <c r="M57" s="28">
        <f>COUNTA(E57:K57)</f>
        <v>0</v>
      </c>
      <c r="N57" s="28">
        <f>IF(M57&gt;0,L57,0)</f>
        <v>0</v>
      </c>
      <c r="O57" s="43"/>
      <c r="P57" s="10"/>
      <c r="Q57" s="10"/>
      <c r="R57" s="10"/>
      <c r="S57" s="10"/>
      <c r="T57" s="10"/>
    </row>
    <row r="58" ht="28.7" customHeight="1">
      <c r="A58" t="s" s="23">
        <f>IF(M58&lt;1,"NO","SI")</f>
        <v>52</v>
      </c>
      <c r="B58" s="24"/>
      <c r="C58" s="24"/>
      <c r="D58" s="24"/>
      <c r="E58" s="25"/>
      <c r="F58" s="25"/>
      <c r="G58" s="25"/>
      <c r="H58" s="24"/>
      <c r="I58" s="24"/>
      <c r="J58" s="24"/>
      <c r="K58" s="26"/>
      <c r="L58" s="27">
        <f>IF(M58&gt;8,(LARGE(E58:K58,1)+LARGE(E58:K58,2)+LARGE(E58:K58,3)+LARGE(E58:K58,4)+LARGE(E58:K58,5)+LARGE(E58:K58,6)+LARGE(E58:K58,7)+LARGE(E58:K58,8)),(SUM(E58:K58)))</f>
        <v>0</v>
      </c>
      <c r="M58" s="28">
        <f>COUNTA(E58:K58)</f>
        <v>0</v>
      </c>
      <c r="N58" s="28">
        <f>IF(M58&gt;0,L58,0)</f>
        <v>0</v>
      </c>
      <c r="O58" s="43"/>
      <c r="P58" s="10"/>
      <c r="Q58" s="10"/>
      <c r="R58" s="10"/>
      <c r="S58" s="10"/>
      <c r="T58" s="10"/>
    </row>
    <row r="59" ht="28.7" customHeight="1">
      <c r="A59" t="s" s="23">
        <f>IF(M59&lt;1,"NO","SI")</f>
        <v>52</v>
      </c>
      <c r="B59" s="24"/>
      <c r="C59" s="24"/>
      <c r="D59" s="24"/>
      <c r="E59" s="25"/>
      <c r="F59" s="25"/>
      <c r="G59" s="25"/>
      <c r="H59" s="24"/>
      <c r="I59" s="24"/>
      <c r="J59" s="24"/>
      <c r="K59" s="26"/>
      <c r="L59" s="27">
        <f>IF(M59&gt;8,(LARGE(E59:K59,1)+LARGE(E59:K59,2)+LARGE(E59:K59,3)+LARGE(E59:K59,4)+LARGE(E59:K59,5)+LARGE(E59:K59,6)+LARGE(E59:K59,7)+LARGE(E59:K59,8)),(SUM(E59:K59)))</f>
        <v>0</v>
      </c>
      <c r="M59" s="28">
        <f>COUNTA(E59:K59)</f>
        <v>0</v>
      </c>
      <c r="N59" s="28">
        <f>IF(M59&gt;0,L59,0)</f>
        <v>0</v>
      </c>
      <c r="O59" s="43"/>
      <c r="P59" s="10"/>
      <c r="Q59" s="10"/>
      <c r="R59" s="10"/>
      <c r="S59" s="10"/>
      <c r="T59" s="10"/>
    </row>
    <row r="60" ht="28.7" customHeight="1">
      <c r="A60" t="s" s="23">
        <f>IF(M60&lt;1,"NO","SI")</f>
        <v>52</v>
      </c>
      <c r="B60" s="24"/>
      <c r="C60" s="24"/>
      <c r="D60" s="24"/>
      <c r="E60" s="25"/>
      <c r="F60" s="25"/>
      <c r="G60" s="25"/>
      <c r="H60" s="24"/>
      <c r="I60" s="24"/>
      <c r="J60" s="24"/>
      <c r="K60" s="26"/>
      <c r="L60" s="27">
        <f>IF(M60&gt;8,(LARGE(E60:K60,1)+LARGE(E60:K60,2)+LARGE(E60:K60,3)+LARGE(E60:K60,4)+LARGE(E60:K60,5)+LARGE(E60:K60,6)+LARGE(E60:K60,7)+LARGE(E60:K60,8)),(SUM(E60:K60)))</f>
        <v>0</v>
      </c>
      <c r="M60" s="28">
        <f>COUNTA(E60:K60)</f>
        <v>0</v>
      </c>
      <c r="N60" s="28">
        <f>IF(M60&gt;0,L60,0)</f>
        <v>0</v>
      </c>
      <c r="O60" s="43"/>
      <c r="P60" s="10"/>
      <c r="Q60" s="10"/>
      <c r="R60" s="10"/>
      <c r="S60" s="10"/>
      <c r="T60" s="10"/>
    </row>
    <row r="61" ht="28.7" customHeight="1">
      <c r="A61" t="s" s="23">
        <f>IF(M61&lt;1,"NO","SI")</f>
        <v>52</v>
      </c>
      <c r="B61" s="24"/>
      <c r="C61" s="24"/>
      <c r="D61" s="24"/>
      <c r="E61" s="25"/>
      <c r="F61" s="25"/>
      <c r="G61" s="25"/>
      <c r="H61" s="24"/>
      <c r="I61" s="24"/>
      <c r="J61" s="24"/>
      <c r="K61" s="26"/>
      <c r="L61" s="27">
        <f>IF(M61&gt;8,(LARGE(E61:K61,1)+LARGE(E61:K61,2)+LARGE(E61:K61,3)+LARGE(E61:K61,4)+LARGE(E61:K61,5)+LARGE(E61:K61,6)+LARGE(E61:K61,7)+LARGE(E61:K61,8)),(SUM(E61:K61)))</f>
        <v>0</v>
      </c>
      <c r="M61" s="28">
        <f>COUNTA(E61:K61)</f>
        <v>0</v>
      </c>
      <c r="N61" s="28">
        <f>IF(M61&gt;0,L61,0)</f>
        <v>0</v>
      </c>
      <c r="O61" s="43"/>
      <c r="P61" s="10"/>
      <c r="Q61" s="10"/>
      <c r="R61" s="10"/>
      <c r="S61" s="10"/>
      <c r="T61" s="10"/>
    </row>
    <row r="62" ht="28.7" customHeight="1">
      <c r="A62" t="s" s="23">
        <f>IF(M62&lt;1,"NO","SI")</f>
        <v>52</v>
      </c>
      <c r="B62" s="24"/>
      <c r="C62" s="24"/>
      <c r="D62" s="24"/>
      <c r="E62" s="25"/>
      <c r="F62" s="25"/>
      <c r="G62" s="25"/>
      <c r="H62" s="24"/>
      <c r="I62" s="24"/>
      <c r="J62" s="24"/>
      <c r="K62" s="26"/>
      <c r="L62" s="27">
        <f>IF(M62&gt;8,(LARGE(E62:K62,1)+LARGE(E62:K62,2)+LARGE(E62:K62,3)+LARGE(E62:K62,4)+LARGE(E62:K62,5)+LARGE(E62:K62,6)+LARGE(E62:K62,7)+LARGE(E62:K62,8)),(SUM(E62:K62)))</f>
        <v>0</v>
      </c>
      <c r="M62" s="28">
        <f>COUNTA(E62:K62)</f>
        <v>0</v>
      </c>
      <c r="N62" s="28">
        <f>IF(M62&gt;0,L62,0)</f>
        <v>0</v>
      </c>
      <c r="O62" s="43"/>
      <c r="P62" s="10"/>
      <c r="Q62" s="10"/>
      <c r="R62" s="10"/>
      <c r="S62" s="10"/>
      <c r="T62" s="10"/>
    </row>
    <row r="63" ht="28.7" customHeight="1">
      <c r="A63" t="s" s="23">
        <f>IF(M63&lt;1,"NO","SI")</f>
        <v>52</v>
      </c>
      <c r="B63" s="24"/>
      <c r="C63" s="24"/>
      <c r="D63" s="24"/>
      <c r="E63" s="25"/>
      <c r="F63" s="25"/>
      <c r="G63" s="25"/>
      <c r="H63" s="24"/>
      <c r="I63" s="24"/>
      <c r="J63" s="24"/>
      <c r="K63" s="26"/>
      <c r="L63" s="27">
        <f>IF(M63&gt;8,(LARGE(E63:K63,1)+LARGE(E63:K63,2)+LARGE(E63:K63,3)+LARGE(E63:K63,4)+LARGE(E63:K63,5)+LARGE(E63:K63,6)+LARGE(E63:K63,7)+LARGE(E63:K63,8)),(SUM(E63:K63)))</f>
        <v>0</v>
      </c>
      <c r="M63" s="28">
        <f>COUNTA(E63:K63)</f>
        <v>0</v>
      </c>
      <c r="N63" s="28">
        <f>IF(M63&gt;0,L63,0)</f>
        <v>0</v>
      </c>
      <c r="O63" s="43"/>
      <c r="P63" s="10"/>
      <c r="Q63" s="10"/>
      <c r="R63" s="10"/>
      <c r="S63" s="10"/>
      <c r="T63" s="10"/>
    </row>
    <row r="64" ht="28.7" customHeight="1">
      <c r="A64" t="s" s="23">
        <f>IF(M64&lt;1,"NO","SI")</f>
        <v>52</v>
      </c>
      <c r="B64" s="24"/>
      <c r="C64" s="24"/>
      <c r="D64" s="24"/>
      <c r="E64" s="25"/>
      <c r="F64" s="25"/>
      <c r="G64" s="25"/>
      <c r="H64" s="24"/>
      <c r="I64" s="24"/>
      <c r="J64" s="24"/>
      <c r="K64" s="26"/>
      <c r="L64" s="27">
        <f>IF(M64&gt;8,(LARGE(E64:K64,1)+LARGE(E64:K64,2)+LARGE(E64:K64,3)+LARGE(E64:K64,4)+LARGE(E64:K64,5)+LARGE(E64:K64,6)+LARGE(E64:K64,7)+LARGE(E64:K64,8)),(SUM(E64:K64)))</f>
        <v>0</v>
      </c>
      <c r="M64" s="28">
        <f>COUNTA(E64:K64)</f>
        <v>0</v>
      </c>
      <c r="N64" s="28">
        <f>IF(M64&gt;0,L64,0)</f>
        <v>0</v>
      </c>
      <c r="O64" s="43"/>
      <c r="P64" s="10"/>
      <c r="Q64" s="10"/>
      <c r="R64" s="10"/>
      <c r="S64" s="10"/>
      <c r="T64" s="10"/>
    </row>
    <row r="65" ht="28.7" customHeight="1">
      <c r="A65" s="48">
        <f>COUNTIF(A3:A64,"SI")</f>
        <v>40</v>
      </c>
      <c r="B65" s="48">
        <f>COUNTA(B3:B64)</f>
        <v>40</v>
      </c>
      <c r="C65" s="48"/>
      <c r="D65" s="48"/>
      <c r="E65" s="65"/>
      <c r="F65" s="65"/>
      <c r="G65" s="65"/>
      <c r="H65" s="48"/>
      <c r="I65" s="48"/>
      <c r="J65" s="48"/>
      <c r="K65" s="66"/>
      <c r="L65" s="47">
        <f>SUM(L3:L64)</f>
        <v>2790</v>
      </c>
      <c r="M65" s="100"/>
      <c r="N65" s="101">
        <f>SUM(N3:N64)</f>
        <v>2790</v>
      </c>
      <c r="O65" s="43"/>
      <c r="P65" s="10"/>
      <c r="Q65" s="10"/>
      <c r="R65" s="10"/>
      <c r="S65" s="10"/>
      <c r="T65" s="10"/>
    </row>
    <row r="66" ht="28.7" customHeight="1">
      <c r="A66" s="49"/>
      <c r="B66" s="49"/>
      <c r="C66" s="49"/>
      <c r="D66" s="49"/>
      <c r="E66" s="50"/>
      <c r="F66" s="50"/>
      <c r="G66" s="50"/>
      <c r="H66" s="49"/>
      <c r="I66" s="49"/>
      <c r="J66" s="49"/>
      <c r="K66" s="51"/>
      <c r="L66" s="47"/>
      <c r="M66" s="102"/>
      <c r="N66" s="101"/>
      <c r="O66" s="43"/>
      <c r="P66" s="10"/>
      <c r="Q66" s="10"/>
      <c r="R66" s="10"/>
      <c r="S66" s="10"/>
      <c r="T66" s="10"/>
    </row>
  </sheetData>
  <mergeCells count="1">
    <mergeCell ref="A1:F1"/>
  </mergeCells>
  <pageMargins left="1" right="1" top="1" bottom="1" header="0.25" footer="0.25"/>
  <pageSetup firstPageNumber="1" fitToHeight="1" fitToWidth="1" scale="100" useFirstPageNumber="0" orientation="portrait" pageOrder="downThenOver"/>
  <headerFooter>
    <oddHeader>&amp;L&amp;"Times New Roman,Regular"&amp;12&amp;K000000ES M</oddHeader>
    <oddFooter>&amp;L&amp;"Helvetica,Regular"&amp;12&amp;K000000&amp;P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