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bbert\Desktop\"/>
    </mc:Choice>
  </mc:AlternateContent>
  <xr:revisionPtr revIDLastSave="0" documentId="8_{92A8C861-7E49-49D7-985B-8FADFBA500A0}" xr6:coauthVersionLast="47" xr6:coauthVersionMax="47" xr10:uidLastSave="{00000000-0000-0000-0000-000000000000}"/>
  <bookViews>
    <workbookView xWindow="-120" yWindow="-120" windowWidth="20730" windowHeight="11040" tabRatio="793" activeTab="20" xr2:uid="{00000000-000D-0000-FFFF-FFFF00000000}"/>
  </bookViews>
  <sheets>
    <sheet name="S1 M" sheetId="1" r:id="rId1"/>
    <sheet name="S1 F" sheetId="3" r:id="rId2"/>
    <sheet name="S2 M" sheetId="5" r:id="rId3"/>
    <sheet name="S2 F" sheetId="7" r:id="rId4"/>
    <sheet name="S3 M" sheetId="11" r:id="rId5"/>
    <sheet name="S3 F" sheetId="9" r:id="rId6"/>
    <sheet name="S4 M" sheetId="13" r:id="rId7"/>
    <sheet name="S4 F" sheetId="15" r:id="rId8"/>
    <sheet name="M1 M" sheetId="17" r:id="rId9"/>
    <sheet name="M1 F" sheetId="19" r:id="rId10"/>
    <sheet name="M2 M" sheetId="21" r:id="rId11"/>
    <sheet name="M2 F" sheetId="23" r:id="rId12"/>
    <sheet name="M3 M " sheetId="25" r:id="rId13"/>
    <sheet name="M3 F" sheetId="26" r:id="rId14"/>
    <sheet name="M4 M" sheetId="33" r:id="rId15"/>
    <sheet name="M4 F" sheetId="34" r:id="rId16"/>
    <sheet name="M5 M" sheetId="35" r:id="rId17"/>
    <sheet name="M5 F" sheetId="36" r:id="rId18"/>
    <sheet name="M6 M" sheetId="37" r:id="rId19"/>
    <sheet name="Punti Squadre" sheetId="27" r:id="rId20"/>
    <sheet name="CLASSIFICA" sheetId="32" r:id="rId21"/>
    <sheet name="Punti provvisorio" sheetId="28" state="hidden" r:id="rId22"/>
    <sheet name="Class Punti Prov" sheetId="31" state="hidden" r:id="rId23"/>
  </sheets>
  <definedNames>
    <definedName name="_xlnm._FilterDatabase" localSheetId="22" hidden="1">'Class Punti Prov'!$A$1:$D$63</definedName>
    <definedName name="_xlnm._FilterDatabase" localSheetId="7" hidden="1">'S4 F'!$B$2:$R$58</definedName>
    <definedName name="_xlnm._FilterDatabase" localSheetId="6" hidden="1">'S4 M'!$D$1:$D$63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1" i="21" l="1"/>
  <c r="V40" i="21"/>
  <c r="V39" i="21"/>
  <c r="V38" i="21"/>
  <c r="V37" i="21"/>
  <c r="V36" i="21"/>
  <c r="V35" i="21"/>
  <c r="V34" i="21"/>
  <c r="V33" i="21"/>
  <c r="V32" i="21"/>
  <c r="V31" i="21"/>
  <c r="V30" i="21"/>
  <c r="V29" i="21"/>
  <c r="V28" i="21"/>
  <c r="V27" i="21"/>
  <c r="V26" i="21"/>
  <c r="V25" i="21"/>
  <c r="V24" i="21"/>
  <c r="V23" i="21"/>
  <c r="V22" i="21"/>
  <c r="V21" i="21"/>
  <c r="V20" i="21"/>
  <c r="V19" i="21"/>
  <c r="V18" i="21"/>
  <c r="V17" i="21"/>
  <c r="V16" i="21"/>
  <c r="V15" i="21"/>
  <c r="V14" i="21"/>
  <c r="V13" i="21"/>
  <c r="V12" i="21"/>
  <c r="V11" i="21"/>
  <c r="V10" i="21"/>
  <c r="V9" i="21"/>
  <c r="V8" i="21"/>
  <c r="V7" i="21"/>
  <c r="V6" i="21"/>
  <c r="V5" i="21"/>
  <c r="V4" i="21"/>
  <c r="V3" i="21"/>
  <c r="V59" i="25"/>
  <c r="V58" i="25"/>
  <c r="V57" i="25"/>
  <c r="V56" i="25"/>
  <c r="V55" i="25"/>
  <c r="V54" i="25"/>
  <c r="V53" i="25"/>
  <c r="V52" i="25"/>
  <c r="V51" i="25"/>
  <c r="V50" i="25"/>
  <c r="V49" i="25"/>
  <c r="V48" i="25"/>
  <c r="O49" i="27" s="1"/>
  <c r="V47" i="25"/>
  <c r="V46" i="25"/>
  <c r="V45" i="25"/>
  <c r="V44" i="25"/>
  <c r="V43" i="25"/>
  <c r="V42" i="25"/>
  <c r="V41" i="25"/>
  <c r="V40" i="25"/>
  <c r="V39" i="25"/>
  <c r="V38" i="25"/>
  <c r="V37" i="25"/>
  <c r="V36" i="25"/>
  <c r="V35" i="25"/>
  <c r="V34" i="25"/>
  <c r="V33" i="25"/>
  <c r="V32" i="25"/>
  <c r="V31" i="25"/>
  <c r="V30" i="25"/>
  <c r="V29" i="25"/>
  <c r="V28" i="25"/>
  <c r="V27" i="25"/>
  <c r="V26" i="25"/>
  <c r="V25" i="25"/>
  <c r="V24" i="25"/>
  <c r="V23" i="25"/>
  <c r="V22" i="25"/>
  <c r="V21" i="25"/>
  <c r="V20" i="25"/>
  <c r="V19" i="25"/>
  <c r="V18" i="25"/>
  <c r="V17" i="25"/>
  <c r="V16" i="25"/>
  <c r="V15" i="25"/>
  <c r="V14" i="25"/>
  <c r="V13" i="25"/>
  <c r="V12" i="25"/>
  <c r="V11" i="25"/>
  <c r="V10" i="25"/>
  <c r="V9" i="25"/>
  <c r="V8" i="25"/>
  <c r="V7" i="25"/>
  <c r="V6" i="25"/>
  <c r="V5" i="25"/>
  <c r="V4" i="25"/>
  <c r="V3" i="25"/>
  <c r="V59" i="23"/>
  <c r="V58" i="23"/>
  <c r="V57" i="23"/>
  <c r="V56" i="23"/>
  <c r="V55" i="23"/>
  <c r="V54" i="23"/>
  <c r="V53" i="23"/>
  <c r="V52" i="23"/>
  <c r="V51" i="23"/>
  <c r="V50" i="23"/>
  <c r="N51" i="27" s="1"/>
  <c r="V49" i="23"/>
  <c r="N50" i="27" s="1"/>
  <c r="V48" i="23"/>
  <c r="N49" i="27" s="1"/>
  <c r="V47" i="23"/>
  <c r="V46" i="23"/>
  <c r="V45" i="23"/>
  <c r="V44" i="23"/>
  <c r="V43" i="23"/>
  <c r="V42" i="23"/>
  <c r="V41" i="23"/>
  <c r="V40" i="23"/>
  <c r="V39" i="23"/>
  <c r="V38" i="23"/>
  <c r="V37" i="23"/>
  <c r="V36" i="23"/>
  <c r="V35" i="23"/>
  <c r="V34" i="23"/>
  <c r="V33" i="23"/>
  <c r="V32" i="23"/>
  <c r="V31" i="23"/>
  <c r="V30" i="23"/>
  <c r="V29" i="23"/>
  <c r="V28" i="23"/>
  <c r="V27" i="23"/>
  <c r="V26" i="23"/>
  <c r="V25" i="23"/>
  <c r="V24" i="23"/>
  <c r="V23" i="23"/>
  <c r="V22" i="23"/>
  <c r="V21" i="23"/>
  <c r="V20" i="23"/>
  <c r="V19" i="23"/>
  <c r="V18" i="23"/>
  <c r="V17" i="23"/>
  <c r="V16" i="23"/>
  <c r="V15" i="23"/>
  <c r="V14" i="23"/>
  <c r="V13" i="23"/>
  <c r="V12" i="23"/>
  <c r="V11" i="23"/>
  <c r="V10" i="23"/>
  <c r="V9" i="23"/>
  <c r="V8" i="23"/>
  <c r="V7" i="23"/>
  <c r="V6" i="23"/>
  <c r="V5" i="23"/>
  <c r="V4" i="23"/>
  <c r="V3" i="23"/>
  <c r="M50" i="27"/>
  <c r="C44" i="27"/>
  <c r="D44" i="27"/>
  <c r="E44" i="27"/>
  <c r="F44" i="27"/>
  <c r="G44" i="27"/>
  <c r="H44" i="27"/>
  <c r="I44" i="27"/>
  <c r="J44" i="27"/>
  <c r="K44" i="27"/>
  <c r="L44" i="27"/>
  <c r="M44" i="27"/>
  <c r="N44" i="27"/>
  <c r="O44" i="27"/>
  <c r="P44" i="27"/>
  <c r="Q44" i="27"/>
  <c r="R44" i="27"/>
  <c r="S44" i="27"/>
  <c r="T44" i="27"/>
  <c r="U44" i="27"/>
  <c r="C45" i="27"/>
  <c r="D45" i="27"/>
  <c r="E45" i="27"/>
  <c r="F45" i="27"/>
  <c r="G45" i="27"/>
  <c r="H45" i="27"/>
  <c r="I45" i="27"/>
  <c r="J45" i="27"/>
  <c r="K45" i="27"/>
  <c r="L45" i="27"/>
  <c r="M45" i="27"/>
  <c r="N45" i="27"/>
  <c r="O45" i="27"/>
  <c r="P45" i="27"/>
  <c r="Q45" i="27"/>
  <c r="R45" i="27"/>
  <c r="S45" i="27"/>
  <c r="T45" i="27"/>
  <c r="U45" i="27"/>
  <c r="C46" i="27"/>
  <c r="D46" i="27"/>
  <c r="E46" i="27"/>
  <c r="F46" i="27"/>
  <c r="G46" i="27"/>
  <c r="H46" i="27"/>
  <c r="I46" i="27"/>
  <c r="J46" i="27"/>
  <c r="K46" i="27"/>
  <c r="L46" i="27"/>
  <c r="M46" i="27"/>
  <c r="N46" i="27"/>
  <c r="O46" i="27"/>
  <c r="P46" i="27"/>
  <c r="Q46" i="27"/>
  <c r="R46" i="27"/>
  <c r="S46" i="27"/>
  <c r="T46" i="27"/>
  <c r="U46" i="27"/>
  <c r="C47" i="27"/>
  <c r="D47" i="27"/>
  <c r="E47" i="27"/>
  <c r="F47" i="27"/>
  <c r="G47" i="27"/>
  <c r="H47" i="27"/>
  <c r="I47" i="27"/>
  <c r="J47" i="27"/>
  <c r="K47" i="27"/>
  <c r="L47" i="27"/>
  <c r="M47" i="27"/>
  <c r="N47" i="27"/>
  <c r="O47" i="27"/>
  <c r="P47" i="27"/>
  <c r="Q47" i="27"/>
  <c r="R47" i="27"/>
  <c r="S47" i="27"/>
  <c r="T47" i="27"/>
  <c r="U47" i="27"/>
  <c r="C48" i="27"/>
  <c r="D48" i="27"/>
  <c r="E48" i="27"/>
  <c r="F48" i="27"/>
  <c r="G48" i="27"/>
  <c r="H48" i="27"/>
  <c r="I48" i="27"/>
  <c r="J48" i="27"/>
  <c r="K48" i="27"/>
  <c r="L48" i="27"/>
  <c r="M48" i="27"/>
  <c r="N48" i="27"/>
  <c r="O48" i="27"/>
  <c r="P48" i="27"/>
  <c r="Q48" i="27"/>
  <c r="R48" i="27"/>
  <c r="S48" i="27"/>
  <c r="T48" i="27"/>
  <c r="U48" i="27"/>
  <c r="C49" i="27"/>
  <c r="D49" i="27"/>
  <c r="E49" i="27"/>
  <c r="F49" i="27"/>
  <c r="G49" i="27"/>
  <c r="H49" i="27"/>
  <c r="I49" i="27"/>
  <c r="J49" i="27"/>
  <c r="K49" i="27"/>
  <c r="L49" i="27"/>
  <c r="M49" i="27"/>
  <c r="P49" i="27"/>
  <c r="Q49" i="27"/>
  <c r="R49" i="27"/>
  <c r="S49" i="27"/>
  <c r="T49" i="27"/>
  <c r="U49" i="27"/>
  <c r="C50" i="27"/>
  <c r="D50" i="27"/>
  <c r="E50" i="27"/>
  <c r="F50" i="27"/>
  <c r="G50" i="27"/>
  <c r="H50" i="27"/>
  <c r="I50" i="27"/>
  <c r="J50" i="27"/>
  <c r="K50" i="27"/>
  <c r="L50" i="27"/>
  <c r="O50" i="27"/>
  <c r="P50" i="27"/>
  <c r="Q50" i="27"/>
  <c r="R50" i="27"/>
  <c r="S50" i="27"/>
  <c r="T50" i="27"/>
  <c r="U50" i="27"/>
  <c r="C51" i="27"/>
  <c r="D51" i="27"/>
  <c r="E51" i="27"/>
  <c r="F51" i="27"/>
  <c r="G51" i="27"/>
  <c r="H51" i="27"/>
  <c r="I51" i="27"/>
  <c r="J51" i="27"/>
  <c r="K51" i="27"/>
  <c r="L51" i="27"/>
  <c r="M51" i="27"/>
  <c r="O51" i="27"/>
  <c r="P51" i="27"/>
  <c r="Q51" i="27"/>
  <c r="R51" i="27"/>
  <c r="S51" i="27"/>
  <c r="T51" i="27"/>
  <c r="U51" i="27"/>
  <c r="C52" i="27"/>
  <c r="D52" i="27"/>
  <c r="E52" i="27"/>
  <c r="F52" i="27"/>
  <c r="G52" i="27"/>
  <c r="H52" i="27"/>
  <c r="I52" i="27"/>
  <c r="J52" i="27"/>
  <c r="K52" i="27"/>
  <c r="L52" i="27"/>
  <c r="M52" i="27"/>
  <c r="N52" i="27"/>
  <c r="O52" i="27"/>
  <c r="P52" i="27"/>
  <c r="Q52" i="27"/>
  <c r="R52" i="27"/>
  <c r="S52" i="27"/>
  <c r="T52" i="27"/>
  <c r="U52" i="27"/>
  <c r="C53" i="27"/>
  <c r="D53" i="27"/>
  <c r="E53" i="27"/>
  <c r="F53" i="27"/>
  <c r="G53" i="27"/>
  <c r="H53" i="27"/>
  <c r="I53" i="27"/>
  <c r="J53" i="27"/>
  <c r="K53" i="27"/>
  <c r="L53" i="27"/>
  <c r="M53" i="27"/>
  <c r="V53" i="27" s="1"/>
  <c r="N53" i="27"/>
  <c r="O53" i="27"/>
  <c r="P53" i="27"/>
  <c r="Q53" i="27"/>
  <c r="R53" i="27"/>
  <c r="S53" i="27"/>
  <c r="T53" i="27"/>
  <c r="U53" i="27"/>
  <c r="C54" i="27"/>
  <c r="D54" i="27"/>
  <c r="E54" i="27"/>
  <c r="F54" i="27"/>
  <c r="G54" i="27"/>
  <c r="H54" i="27"/>
  <c r="I54" i="27"/>
  <c r="J54" i="27"/>
  <c r="K54" i="27"/>
  <c r="L54" i="27"/>
  <c r="M54" i="27"/>
  <c r="N54" i="27"/>
  <c r="O54" i="27"/>
  <c r="P54" i="27"/>
  <c r="Q54" i="27"/>
  <c r="R54" i="27"/>
  <c r="S54" i="27"/>
  <c r="T54" i="27"/>
  <c r="U54" i="27"/>
  <c r="C55" i="27"/>
  <c r="D55" i="27"/>
  <c r="E55" i="27"/>
  <c r="F55" i="27"/>
  <c r="G55" i="27"/>
  <c r="H55" i="27"/>
  <c r="I55" i="27"/>
  <c r="J55" i="27"/>
  <c r="K55" i="27"/>
  <c r="L55" i="27"/>
  <c r="M55" i="27"/>
  <c r="N55" i="27"/>
  <c r="O55" i="27"/>
  <c r="P55" i="27"/>
  <c r="Q55" i="27"/>
  <c r="R55" i="27"/>
  <c r="S55" i="27"/>
  <c r="T55" i="27"/>
  <c r="U55" i="27"/>
  <c r="C56" i="27"/>
  <c r="D56" i="27"/>
  <c r="E56" i="27"/>
  <c r="F56" i="27"/>
  <c r="G56" i="27"/>
  <c r="H56" i="27"/>
  <c r="I56" i="27"/>
  <c r="J56" i="27"/>
  <c r="K56" i="27"/>
  <c r="L56" i="27"/>
  <c r="M56" i="27"/>
  <c r="V56" i="27" s="1"/>
  <c r="N56" i="27"/>
  <c r="O56" i="27"/>
  <c r="P56" i="27"/>
  <c r="Q56" i="27"/>
  <c r="R56" i="27"/>
  <c r="S56" i="27"/>
  <c r="T56" i="27"/>
  <c r="U56" i="27"/>
  <c r="C57" i="27"/>
  <c r="D57" i="27"/>
  <c r="E57" i="27"/>
  <c r="F57" i="27"/>
  <c r="G57" i="27"/>
  <c r="H57" i="27"/>
  <c r="I57" i="27"/>
  <c r="J57" i="27"/>
  <c r="K57" i="27"/>
  <c r="L57" i="27"/>
  <c r="M57" i="27"/>
  <c r="N57" i="27"/>
  <c r="O57" i="27"/>
  <c r="P57" i="27"/>
  <c r="Q57" i="27"/>
  <c r="R57" i="27"/>
  <c r="S57" i="27"/>
  <c r="T57" i="27"/>
  <c r="U57" i="27"/>
  <c r="C58" i="27"/>
  <c r="D58" i="27"/>
  <c r="E58" i="27"/>
  <c r="F58" i="27"/>
  <c r="G58" i="27"/>
  <c r="H58" i="27"/>
  <c r="I58" i="27"/>
  <c r="J58" i="27"/>
  <c r="K58" i="27"/>
  <c r="L58" i="27"/>
  <c r="M58" i="27"/>
  <c r="N58" i="27"/>
  <c r="V58" i="27" s="1"/>
  <c r="O58" i="27"/>
  <c r="P58" i="27"/>
  <c r="Q58" i="27"/>
  <c r="R58" i="27"/>
  <c r="S58" i="27"/>
  <c r="T58" i="27"/>
  <c r="U58" i="27"/>
  <c r="C59" i="27"/>
  <c r="D59" i="27"/>
  <c r="E59" i="27"/>
  <c r="F59" i="27"/>
  <c r="G59" i="27"/>
  <c r="H59" i="27"/>
  <c r="I59" i="27"/>
  <c r="J59" i="27"/>
  <c r="K59" i="27"/>
  <c r="L59" i="27"/>
  <c r="M59" i="27"/>
  <c r="N59" i="27"/>
  <c r="O59" i="27"/>
  <c r="P59" i="27"/>
  <c r="Q59" i="27"/>
  <c r="R59" i="27"/>
  <c r="S59" i="27"/>
  <c r="T59" i="27"/>
  <c r="U59" i="27"/>
  <c r="C60" i="27"/>
  <c r="D60" i="27"/>
  <c r="E60" i="27"/>
  <c r="F60" i="27"/>
  <c r="G60" i="27"/>
  <c r="H60" i="27"/>
  <c r="I60" i="27"/>
  <c r="J60" i="27"/>
  <c r="K60" i="27"/>
  <c r="L60" i="27"/>
  <c r="M60" i="27"/>
  <c r="N60" i="27"/>
  <c r="O60" i="27"/>
  <c r="P60" i="27"/>
  <c r="Q60" i="27"/>
  <c r="R60" i="27"/>
  <c r="S60" i="27"/>
  <c r="T60" i="27"/>
  <c r="U60" i="27"/>
  <c r="C61" i="27"/>
  <c r="D61" i="27"/>
  <c r="E61" i="27"/>
  <c r="F61" i="27"/>
  <c r="G61" i="27"/>
  <c r="H61" i="27"/>
  <c r="I61" i="27"/>
  <c r="J61" i="27"/>
  <c r="K61" i="27"/>
  <c r="L61" i="27"/>
  <c r="M61" i="27"/>
  <c r="N61" i="27"/>
  <c r="O61" i="27"/>
  <c r="P61" i="27"/>
  <c r="Q61" i="27"/>
  <c r="R61" i="27"/>
  <c r="S61" i="27"/>
  <c r="T61" i="27"/>
  <c r="U61" i="27"/>
  <c r="V61" i="27"/>
  <c r="C62" i="27"/>
  <c r="D62" i="27"/>
  <c r="E62" i="27"/>
  <c r="F62" i="27"/>
  <c r="G62" i="27"/>
  <c r="H62" i="27"/>
  <c r="I62" i="27"/>
  <c r="J62" i="27"/>
  <c r="K62" i="27"/>
  <c r="L62" i="27"/>
  <c r="M62" i="27"/>
  <c r="V62" i="27" s="1"/>
  <c r="N62" i="27"/>
  <c r="O62" i="27"/>
  <c r="P62" i="27"/>
  <c r="Q62" i="27"/>
  <c r="R62" i="27"/>
  <c r="S62" i="27"/>
  <c r="T62" i="27"/>
  <c r="U62" i="27"/>
  <c r="C63" i="27"/>
  <c r="D63" i="27"/>
  <c r="E63" i="27"/>
  <c r="V63" i="27" s="1"/>
  <c r="F63" i="27"/>
  <c r="G63" i="27"/>
  <c r="H63" i="27"/>
  <c r="I63" i="27"/>
  <c r="J63" i="27"/>
  <c r="K63" i="27"/>
  <c r="L63" i="27"/>
  <c r="M63" i="27"/>
  <c r="N63" i="27"/>
  <c r="O63" i="27"/>
  <c r="P63" i="27"/>
  <c r="Q63" i="27"/>
  <c r="R63" i="27"/>
  <c r="S63" i="27"/>
  <c r="T63" i="27"/>
  <c r="U63" i="27"/>
  <c r="V64" i="27"/>
  <c r="V65" i="27"/>
  <c r="V41" i="37"/>
  <c r="V40" i="37"/>
  <c r="V39" i="37"/>
  <c r="V38" i="37"/>
  <c r="V37" i="37"/>
  <c r="V36" i="37"/>
  <c r="V35" i="37"/>
  <c r="V34" i="37"/>
  <c r="V33" i="37"/>
  <c r="V32" i="37"/>
  <c r="V31" i="37"/>
  <c r="V30" i="37"/>
  <c r="V29" i="37"/>
  <c r="V28" i="37"/>
  <c r="V27" i="37"/>
  <c r="V26" i="37"/>
  <c r="V25" i="37"/>
  <c r="V24" i="37"/>
  <c r="V23" i="37"/>
  <c r="V22" i="37"/>
  <c r="V21" i="37"/>
  <c r="V20" i="37"/>
  <c r="V19" i="37"/>
  <c r="V18" i="37"/>
  <c r="V17" i="37"/>
  <c r="V16" i="37"/>
  <c r="V15" i="37"/>
  <c r="V14" i="37"/>
  <c r="V13" i="37"/>
  <c r="V12" i="37"/>
  <c r="V11" i="37"/>
  <c r="V10" i="37"/>
  <c r="V9" i="37"/>
  <c r="V8" i="37"/>
  <c r="V7" i="37"/>
  <c r="V6" i="37"/>
  <c r="V5" i="37"/>
  <c r="V4" i="37"/>
  <c r="V3" i="37"/>
  <c r="V41" i="36"/>
  <c r="V40" i="36"/>
  <c r="V39" i="36"/>
  <c r="V38" i="36"/>
  <c r="V37" i="36"/>
  <c r="V36" i="36"/>
  <c r="V35" i="36"/>
  <c r="V34" i="36"/>
  <c r="V33" i="36"/>
  <c r="V32" i="36"/>
  <c r="V31" i="36"/>
  <c r="V30" i="36"/>
  <c r="V29" i="36"/>
  <c r="V28" i="36"/>
  <c r="V27" i="36"/>
  <c r="V26" i="36"/>
  <c r="V25" i="36"/>
  <c r="V24" i="36"/>
  <c r="V23" i="36"/>
  <c r="V22" i="36"/>
  <c r="V21" i="36"/>
  <c r="V20" i="36"/>
  <c r="V19" i="36"/>
  <c r="V18" i="36"/>
  <c r="V17" i="36"/>
  <c r="V16" i="36"/>
  <c r="V15" i="36"/>
  <c r="V14" i="36"/>
  <c r="V13" i="36"/>
  <c r="V12" i="36"/>
  <c r="V11" i="36"/>
  <c r="V10" i="36"/>
  <c r="V9" i="36"/>
  <c r="V8" i="36"/>
  <c r="V7" i="36"/>
  <c r="V6" i="36"/>
  <c r="V5" i="36"/>
  <c r="V4" i="36"/>
  <c r="V3" i="36"/>
  <c r="V41" i="35"/>
  <c r="V40" i="35"/>
  <c r="V39" i="35"/>
  <c r="V38" i="35"/>
  <c r="V37" i="35"/>
  <c r="V36" i="35"/>
  <c r="V35" i="35"/>
  <c r="V34" i="35"/>
  <c r="V33" i="35"/>
  <c r="V32" i="35"/>
  <c r="V31" i="35"/>
  <c r="V30" i="35"/>
  <c r="V29" i="35"/>
  <c r="V28" i="35"/>
  <c r="V27" i="35"/>
  <c r="V26" i="35"/>
  <c r="V25" i="35"/>
  <c r="V24" i="35"/>
  <c r="V23" i="35"/>
  <c r="V22" i="35"/>
  <c r="V21" i="35"/>
  <c r="V20" i="35"/>
  <c r="V19" i="35"/>
  <c r="V18" i="35"/>
  <c r="V17" i="35"/>
  <c r="V16" i="35"/>
  <c r="V15" i="35"/>
  <c r="V14" i="35"/>
  <c r="V13" i="35"/>
  <c r="V12" i="35"/>
  <c r="V11" i="35"/>
  <c r="V10" i="35"/>
  <c r="V9" i="35"/>
  <c r="V8" i="35"/>
  <c r="V7" i="35"/>
  <c r="V6" i="35"/>
  <c r="V5" i="35"/>
  <c r="V4" i="35"/>
  <c r="V3" i="35"/>
  <c r="V41" i="34"/>
  <c r="V40" i="34"/>
  <c r="V39" i="34"/>
  <c r="V38" i="34"/>
  <c r="V37" i="34"/>
  <c r="V36" i="34"/>
  <c r="V35" i="34"/>
  <c r="V34" i="34"/>
  <c r="V33" i="34"/>
  <c r="V32" i="34"/>
  <c r="V31" i="34"/>
  <c r="V30" i="34"/>
  <c r="V29" i="34"/>
  <c r="V28" i="34"/>
  <c r="V27" i="34"/>
  <c r="V26" i="34"/>
  <c r="V25" i="34"/>
  <c r="V24" i="34"/>
  <c r="V23" i="34"/>
  <c r="V22" i="34"/>
  <c r="V21" i="34"/>
  <c r="V20" i="34"/>
  <c r="V19" i="34"/>
  <c r="V18" i="34"/>
  <c r="V17" i="34"/>
  <c r="V16" i="34"/>
  <c r="V15" i="34"/>
  <c r="V14" i="34"/>
  <c r="V13" i="34"/>
  <c r="V12" i="34"/>
  <c r="V11" i="34"/>
  <c r="V10" i="34"/>
  <c r="V9" i="34"/>
  <c r="V8" i="34"/>
  <c r="V7" i="34"/>
  <c r="V6" i="34"/>
  <c r="V5" i="34"/>
  <c r="V4" i="34"/>
  <c r="V3" i="34"/>
  <c r="V42" i="33"/>
  <c r="V41" i="33"/>
  <c r="V40" i="33"/>
  <c r="V39" i="33"/>
  <c r="V38" i="33"/>
  <c r="V37" i="33"/>
  <c r="V36" i="33"/>
  <c r="V35" i="33"/>
  <c r="V34" i="33"/>
  <c r="V33" i="33"/>
  <c r="V32" i="33"/>
  <c r="V31" i="33"/>
  <c r="V30" i="33"/>
  <c r="V29" i="33"/>
  <c r="V28" i="33"/>
  <c r="V27" i="33"/>
  <c r="V26" i="33"/>
  <c r="V25" i="33"/>
  <c r="V24" i="33"/>
  <c r="V23" i="33"/>
  <c r="V22" i="33"/>
  <c r="V21" i="33"/>
  <c r="V20" i="33"/>
  <c r="V19" i="33"/>
  <c r="V18" i="33"/>
  <c r="V17" i="33"/>
  <c r="V16" i="33"/>
  <c r="V15" i="33"/>
  <c r="V14" i="33"/>
  <c r="V13" i="33"/>
  <c r="V12" i="33"/>
  <c r="V11" i="33"/>
  <c r="V10" i="33"/>
  <c r="V9" i="33"/>
  <c r="V8" i="33"/>
  <c r="V7" i="33"/>
  <c r="V6" i="33"/>
  <c r="V5" i="33"/>
  <c r="V4" i="33"/>
  <c r="V41" i="26"/>
  <c r="V40" i="26"/>
  <c r="V39" i="26"/>
  <c r="V38" i="26"/>
  <c r="V37" i="26"/>
  <c r="V36" i="26"/>
  <c r="V35" i="26"/>
  <c r="V34" i="26"/>
  <c r="V33" i="26"/>
  <c r="V32" i="26"/>
  <c r="V31" i="26"/>
  <c r="V30" i="26"/>
  <c r="V29" i="26"/>
  <c r="V28" i="26"/>
  <c r="V27" i="26"/>
  <c r="V26" i="26"/>
  <c r="V25" i="26"/>
  <c r="V24" i="26"/>
  <c r="V23" i="26"/>
  <c r="V22" i="26"/>
  <c r="V21" i="26"/>
  <c r="V20" i="26"/>
  <c r="V19" i="26"/>
  <c r="V18" i="26"/>
  <c r="V17" i="26"/>
  <c r="V16" i="26"/>
  <c r="V15" i="26"/>
  <c r="V14" i="26"/>
  <c r="V13" i="26"/>
  <c r="V12" i="26"/>
  <c r="V11" i="26"/>
  <c r="V10" i="26"/>
  <c r="V9" i="26"/>
  <c r="V8" i="26"/>
  <c r="V7" i="26"/>
  <c r="V6" i="26"/>
  <c r="V5" i="26"/>
  <c r="V4" i="26"/>
  <c r="V3" i="26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V13" i="19"/>
  <c r="V12" i="19"/>
  <c r="V11" i="19"/>
  <c r="V10" i="19"/>
  <c r="V9" i="19"/>
  <c r="V8" i="19"/>
  <c r="V7" i="19"/>
  <c r="V6" i="19"/>
  <c r="V5" i="19"/>
  <c r="V4" i="19"/>
  <c r="V3" i="19"/>
  <c r="V41" i="17"/>
  <c r="V40" i="17"/>
  <c r="V39" i="17"/>
  <c r="V38" i="17"/>
  <c r="V37" i="17"/>
  <c r="V36" i="17"/>
  <c r="V35" i="17"/>
  <c r="V34" i="17"/>
  <c r="V33" i="17"/>
  <c r="V32" i="17"/>
  <c r="V31" i="17"/>
  <c r="V30" i="17"/>
  <c r="V29" i="17"/>
  <c r="V28" i="17"/>
  <c r="V27" i="17"/>
  <c r="V26" i="17"/>
  <c r="V25" i="17"/>
  <c r="V24" i="17"/>
  <c r="V23" i="17"/>
  <c r="V22" i="17"/>
  <c r="V21" i="17"/>
  <c r="V20" i="17"/>
  <c r="V19" i="17"/>
  <c r="V18" i="17"/>
  <c r="V17" i="17"/>
  <c r="V16" i="17"/>
  <c r="V15" i="17"/>
  <c r="V14" i="17"/>
  <c r="V13" i="17"/>
  <c r="V12" i="17"/>
  <c r="V11" i="17"/>
  <c r="V10" i="17"/>
  <c r="V9" i="17"/>
  <c r="V8" i="17"/>
  <c r="V7" i="17"/>
  <c r="V6" i="17"/>
  <c r="V5" i="17"/>
  <c r="V4" i="17"/>
  <c r="V3" i="17"/>
  <c r="V41" i="15"/>
  <c r="V40" i="15"/>
  <c r="V39" i="15"/>
  <c r="V38" i="15"/>
  <c r="V37" i="15"/>
  <c r="V36" i="15"/>
  <c r="V35" i="15"/>
  <c r="V34" i="15"/>
  <c r="V33" i="15"/>
  <c r="V32" i="15"/>
  <c r="V31" i="15"/>
  <c r="V30" i="15"/>
  <c r="V29" i="15"/>
  <c r="V28" i="15"/>
  <c r="V27" i="15"/>
  <c r="V26" i="15"/>
  <c r="V25" i="15"/>
  <c r="V24" i="15"/>
  <c r="V23" i="15"/>
  <c r="V22" i="15"/>
  <c r="V21" i="15"/>
  <c r="V20" i="15"/>
  <c r="V19" i="15"/>
  <c r="V18" i="15"/>
  <c r="V17" i="15"/>
  <c r="V16" i="15"/>
  <c r="V15" i="15"/>
  <c r="V14" i="15"/>
  <c r="V13" i="15"/>
  <c r="V12" i="15"/>
  <c r="V11" i="15"/>
  <c r="V10" i="15"/>
  <c r="V9" i="15"/>
  <c r="V8" i="15"/>
  <c r="V7" i="15"/>
  <c r="V6" i="15"/>
  <c r="V5" i="15"/>
  <c r="V4" i="15"/>
  <c r="V3" i="15"/>
  <c r="V41" i="13"/>
  <c r="V40" i="13"/>
  <c r="V39" i="13"/>
  <c r="V38" i="13"/>
  <c r="V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20" i="13"/>
  <c r="V19" i="13"/>
  <c r="V18" i="13"/>
  <c r="V17" i="13"/>
  <c r="V16" i="13"/>
  <c r="V15" i="13"/>
  <c r="V14" i="13"/>
  <c r="V13" i="13"/>
  <c r="V12" i="13"/>
  <c r="V11" i="13"/>
  <c r="V10" i="13"/>
  <c r="V9" i="13"/>
  <c r="V8" i="13"/>
  <c r="V7" i="13"/>
  <c r="V6" i="13"/>
  <c r="V5" i="13"/>
  <c r="V4" i="13"/>
  <c r="V3" i="13"/>
  <c r="V41" i="9"/>
  <c r="V40" i="9"/>
  <c r="V39" i="9"/>
  <c r="V38" i="9"/>
  <c r="V37" i="9"/>
  <c r="V36" i="9"/>
  <c r="V35" i="9"/>
  <c r="V34" i="9"/>
  <c r="V33" i="9"/>
  <c r="V32" i="9"/>
  <c r="V31" i="9"/>
  <c r="V30" i="9"/>
  <c r="V29" i="9"/>
  <c r="V28" i="9"/>
  <c r="V27" i="9"/>
  <c r="V26" i="9"/>
  <c r="V25" i="9"/>
  <c r="V24" i="9"/>
  <c r="V23" i="9"/>
  <c r="V22" i="9"/>
  <c r="V21" i="9"/>
  <c r="V20" i="9"/>
  <c r="V19" i="9"/>
  <c r="V18" i="9"/>
  <c r="V17" i="9"/>
  <c r="V16" i="9"/>
  <c r="V15" i="9"/>
  <c r="V14" i="9"/>
  <c r="V13" i="9"/>
  <c r="V12" i="9"/>
  <c r="V11" i="9"/>
  <c r="V10" i="9"/>
  <c r="V9" i="9"/>
  <c r="V8" i="9"/>
  <c r="V7" i="9"/>
  <c r="V6" i="9"/>
  <c r="V5" i="9"/>
  <c r="V4" i="9"/>
  <c r="V3" i="9"/>
  <c r="V4" i="11"/>
  <c r="V5" i="11"/>
  <c r="V6" i="11"/>
  <c r="V7" i="11"/>
  <c r="V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V38" i="11"/>
  <c r="V39" i="11"/>
  <c r="V40" i="11"/>
  <c r="V41" i="11"/>
  <c r="V3" i="11"/>
  <c r="U3" i="3"/>
  <c r="X3" i="17"/>
  <c r="R10" i="25"/>
  <c r="R11" i="25"/>
  <c r="R12" i="25"/>
  <c r="R13" i="25"/>
  <c r="R12" i="33"/>
  <c r="R13" i="33"/>
  <c r="R14" i="33"/>
  <c r="R6" i="34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6" i="15"/>
  <c r="B7" i="15"/>
  <c r="B8" i="15"/>
  <c r="B9" i="15"/>
  <c r="B36" i="15"/>
  <c r="B37" i="15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8" i="5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6" i="3"/>
  <c r="B7" i="3"/>
  <c r="B8" i="3"/>
  <c r="B9" i="3"/>
  <c r="B10" i="3"/>
  <c r="B11" i="3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9" i="1"/>
  <c r="B10" i="1"/>
  <c r="V46" i="27" l="1"/>
  <c r="V52" i="27"/>
  <c r="V44" i="27"/>
  <c r="V55" i="27"/>
  <c r="V50" i="27"/>
  <c r="V49" i="27"/>
  <c r="V45" i="27"/>
  <c r="V59" i="27"/>
  <c r="V47" i="27"/>
  <c r="V48" i="27"/>
  <c r="V54" i="27"/>
  <c r="V57" i="27"/>
  <c r="V60" i="27"/>
  <c r="V51" i="27"/>
  <c r="L5" i="27"/>
  <c r="N5" i="27"/>
  <c r="L6" i="27"/>
  <c r="N6" i="27"/>
  <c r="L7" i="27"/>
  <c r="N7" i="27"/>
  <c r="L8" i="27"/>
  <c r="N8" i="27"/>
  <c r="L9" i="27"/>
  <c r="N9" i="27"/>
  <c r="L10" i="27"/>
  <c r="N10" i="27"/>
  <c r="L11" i="27"/>
  <c r="N11" i="27"/>
  <c r="L12" i="27"/>
  <c r="N12" i="27"/>
  <c r="L13" i="27"/>
  <c r="N13" i="27"/>
  <c r="L14" i="27"/>
  <c r="N14" i="27"/>
  <c r="L15" i="27"/>
  <c r="N15" i="27"/>
  <c r="L16" i="27"/>
  <c r="N16" i="27"/>
  <c r="L17" i="27"/>
  <c r="N17" i="27"/>
  <c r="L18" i="27"/>
  <c r="N18" i="27"/>
  <c r="L19" i="27"/>
  <c r="N19" i="27"/>
  <c r="L20" i="27"/>
  <c r="N20" i="27"/>
  <c r="L21" i="27"/>
  <c r="N21" i="27"/>
  <c r="L22" i="27"/>
  <c r="N22" i="27"/>
  <c r="L23" i="27"/>
  <c r="N23" i="27"/>
  <c r="L24" i="27"/>
  <c r="N24" i="27"/>
  <c r="L25" i="27"/>
  <c r="N25" i="27"/>
  <c r="L26" i="27"/>
  <c r="N26" i="27"/>
  <c r="L27" i="27"/>
  <c r="N27" i="27"/>
  <c r="L28" i="27"/>
  <c r="N28" i="27"/>
  <c r="L29" i="27"/>
  <c r="N29" i="27"/>
  <c r="L30" i="27"/>
  <c r="N30" i="27"/>
  <c r="Q30" i="27"/>
  <c r="L31" i="27"/>
  <c r="N31" i="27"/>
  <c r="G32" i="27"/>
  <c r="L32" i="27"/>
  <c r="N32" i="27"/>
  <c r="L33" i="27"/>
  <c r="N33" i="27"/>
  <c r="L34" i="27"/>
  <c r="N34" i="27"/>
  <c r="K35" i="27"/>
  <c r="L35" i="27"/>
  <c r="N35" i="27"/>
  <c r="L36" i="27"/>
  <c r="N36" i="27"/>
  <c r="L37" i="27"/>
  <c r="N37" i="27"/>
  <c r="L38" i="27"/>
  <c r="N38" i="27"/>
  <c r="L39" i="27"/>
  <c r="N39" i="27"/>
  <c r="L40" i="27"/>
  <c r="N40" i="27"/>
  <c r="L41" i="27"/>
  <c r="N41" i="27"/>
  <c r="L42" i="27"/>
  <c r="N42" i="27"/>
  <c r="U65" i="27"/>
  <c r="T65" i="27"/>
  <c r="U64" i="27"/>
  <c r="T64" i="27"/>
  <c r="U43" i="27"/>
  <c r="T43" i="27"/>
  <c r="S65" i="27"/>
  <c r="S64" i="27"/>
  <c r="S43" i="27"/>
  <c r="V64" i="37"/>
  <c r="V63" i="37"/>
  <c r="V62" i="37"/>
  <c r="V61" i="37"/>
  <c r="V60" i="37"/>
  <c r="V59" i="37"/>
  <c r="V58" i="37"/>
  <c r="V57" i="37"/>
  <c r="V56" i="37"/>
  <c r="V55" i="37"/>
  <c r="V54" i="37"/>
  <c r="V53" i="37"/>
  <c r="V52" i="37"/>
  <c r="V51" i="37"/>
  <c r="V50" i="37"/>
  <c r="V49" i="37"/>
  <c r="V48" i="37"/>
  <c r="V47" i="37"/>
  <c r="V46" i="37"/>
  <c r="V45" i="37"/>
  <c r="V44" i="37"/>
  <c r="V43" i="37"/>
  <c r="V42" i="37"/>
  <c r="U42" i="27"/>
  <c r="U41" i="27"/>
  <c r="U40" i="27"/>
  <c r="U39" i="27"/>
  <c r="U38" i="27"/>
  <c r="U37" i="27"/>
  <c r="U36" i="27"/>
  <c r="U35" i="27"/>
  <c r="U34" i="27"/>
  <c r="U32" i="27"/>
  <c r="U31" i="27"/>
  <c r="U30" i="27"/>
  <c r="U29" i="27"/>
  <c r="U28" i="27"/>
  <c r="U27" i="27"/>
  <c r="U26" i="27"/>
  <c r="U25" i="27"/>
  <c r="U24" i="27"/>
  <c r="U23" i="27"/>
  <c r="U22" i="27"/>
  <c r="U21" i="27"/>
  <c r="U20" i="27"/>
  <c r="U19" i="27"/>
  <c r="U18" i="27"/>
  <c r="U17" i="27"/>
  <c r="U16" i="27"/>
  <c r="U15" i="27"/>
  <c r="U14" i="27"/>
  <c r="U13" i="27"/>
  <c r="U12" i="27"/>
  <c r="U11" i="27"/>
  <c r="U10" i="27"/>
  <c r="U9" i="27"/>
  <c r="U8" i="27"/>
  <c r="U7" i="27"/>
  <c r="U5" i="27"/>
  <c r="U4" i="27"/>
  <c r="V64" i="36"/>
  <c r="V63" i="36"/>
  <c r="V62" i="36"/>
  <c r="V61" i="36"/>
  <c r="V60" i="36"/>
  <c r="V59" i="36"/>
  <c r="V58" i="36"/>
  <c r="V57" i="36"/>
  <c r="V56" i="36"/>
  <c r="V55" i="36"/>
  <c r="V54" i="36"/>
  <c r="V53" i="36"/>
  <c r="V52" i="36"/>
  <c r="V51" i="36"/>
  <c r="V50" i="36"/>
  <c r="V49" i="36"/>
  <c r="V48" i="36"/>
  <c r="V47" i="36"/>
  <c r="V46" i="36"/>
  <c r="V45" i="36"/>
  <c r="V44" i="36"/>
  <c r="V43" i="36"/>
  <c r="V42" i="36"/>
  <c r="T42" i="27"/>
  <c r="T41" i="27"/>
  <c r="T40" i="27"/>
  <c r="T39" i="27"/>
  <c r="T38" i="27"/>
  <c r="T37" i="27"/>
  <c r="T36" i="27"/>
  <c r="T35" i="27"/>
  <c r="T34" i="27"/>
  <c r="T33" i="27"/>
  <c r="T32" i="27"/>
  <c r="T31" i="27"/>
  <c r="T30" i="27"/>
  <c r="T29" i="27"/>
  <c r="T28" i="27"/>
  <c r="T27" i="27"/>
  <c r="T26" i="27"/>
  <c r="T25" i="27"/>
  <c r="T24" i="27"/>
  <c r="T23" i="27"/>
  <c r="T22" i="27"/>
  <c r="T21" i="27"/>
  <c r="T19" i="27"/>
  <c r="T18" i="27"/>
  <c r="T17" i="27"/>
  <c r="T16" i="27"/>
  <c r="T15" i="27"/>
  <c r="T14" i="27"/>
  <c r="T12" i="27"/>
  <c r="T11" i="27"/>
  <c r="T10" i="27"/>
  <c r="T9" i="27"/>
  <c r="T8" i="27"/>
  <c r="T7" i="27"/>
  <c r="T5" i="27"/>
  <c r="T4" i="27"/>
  <c r="V64" i="35"/>
  <c r="V63" i="35"/>
  <c r="V62" i="35"/>
  <c r="V61" i="35"/>
  <c r="V60" i="35"/>
  <c r="V59" i="35"/>
  <c r="V58" i="35"/>
  <c r="V57" i="35"/>
  <c r="V56" i="35"/>
  <c r="V55" i="35"/>
  <c r="V54" i="35"/>
  <c r="V53" i="35"/>
  <c r="V52" i="35"/>
  <c r="V51" i="35"/>
  <c r="V50" i="35"/>
  <c r="V49" i="35"/>
  <c r="V48" i="35"/>
  <c r="V47" i="35"/>
  <c r="V46" i="35"/>
  <c r="V45" i="35"/>
  <c r="V44" i="35"/>
  <c r="V43" i="35"/>
  <c r="V42" i="35"/>
  <c r="S42" i="27"/>
  <c r="S41" i="27"/>
  <c r="S39" i="27"/>
  <c r="S37" i="27"/>
  <c r="S35" i="27"/>
  <c r="S34" i="27"/>
  <c r="S33" i="27"/>
  <c r="S32" i="27"/>
  <c r="S31" i="27"/>
  <c r="S30" i="27"/>
  <c r="S29" i="27"/>
  <c r="S28" i="27"/>
  <c r="S27" i="27"/>
  <c r="S26" i="27"/>
  <c r="S25" i="27"/>
  <c r="S24" i="27"/>
  <c r="S23" i="27"/>
  <c r="S22" i="27"/>
  <c r="S20" i="27"/>
  <c r="S19" i="27"/>
  <c r="S18" i="27"/>
  <c r="S17" i="27"/>
  <c r="S16" i="27"/>
  <c r="S15" i="27"/>
  <c r="S14" i="27"/>
  <c r="S13" i="27"/>
  <c r="S12" i="27"/>
  <c r="S11" i="27"/>
  <c r="S10" i="27"/>
  <c r="S9" i="27"/>
  <c r="S6" i="27"/>
  <c r="S5" i="27"/>
  <c r="S4" i="27"/>
  <c r="V64" i="34"/>
  <c r="V63" i="34"/>
  <c r="V62" i="34"/>
  <c r="V61" i="34"/>
  <c r="V60" i="34"/>
  <c r="V59" i="34"/>
  <c r="V58" i="34"/>
  <c r="V57" i="34"/>
  <c r="V56" i="34"/>
  <c r="V55" i="34"/>
  <c r="V54" i="34"/>
  <c r="V53" i="34"/>
  <c r="V52" i="34"/>
  <c r="V51" i="34"/>
  <c r="V50" i="34"/>
  <c r="V49" i="34"/>
  <c r="V48" i="34"/>
  <c r="V47" i="34"/>
  <c r="V46" i="34"/>
  <c r="V45" i="34"/>
  <c r="V44" i="34"/>
  <c r="V43" i="34"/>
  <c r="V42" i="34"/>
  <c r="R42" i="27"/>
  <c r="R41" i="27"/>
  <c r="R40" i="27"/>
  <c r="R39" i="27"/>
  <c r="R38" i="27"/>
  <c r="R37" i="27"/>
  <c r="R36" i="27"/>
  <c r="R35" i="27"/>
  <c r="R34" i="27"/>
  <c r="R33" i="27"/>
  <c r="R32" i="27"/>
  <c r="R31" i="27"/>
  <c r="R30" i="27"/>
  <c r="R29" i="27"/>
  <c r="R28" i="27"/>
  <c r="R27" i="27"/>
  <c r="R26" i="27"/>
  <c r="R25" i="27"/>
  <c r="R24" i="27"/>
  <c r="R23" i="27"/>
  <c r="R22" i="27"/>
  <c r="R21" i="27"/>
  <c r="R20" i="27"/>
  <c r="R19" i="27"/>
  <c r="R18" i="27"/>
  <c r="R16" i="27"/>
  <c r="R15" i="27"/>
  <c r="R14" i="27"/>
  <c r="R13" i="27"/>
  <c r="R12" i="27"/>
  <c r="R11" i="27"/>
  <c r="R9" i="27"/>
  <c r="R8" i="27"/>
  <c r="R7" i="27"/>
  <c r="R6" i="27"/>
  <c r="R5" i="27"/>
  <c r="V64" i="33"/>
  <c r="V63" i="33"/>
  <c r="V62" i="33"/>
  <c r="V61" i="33"/>
  <c r="V60" i="33"/>
  <c r="V59" i="33"/>
  <c r="V58" i="33"/>
  <c r="V57" i="33"/>
  <c r="V56" i="33"/>
  <c r="V55" i="33"/>
  <c r="V54" i="33"/>
  <c r="V53" i="33"/>
  <c r="V52" i="33"/>
  <c r="V51" i="33"/>
  <c r="V50" i="33"/>
  <c r="V49" i="33"/>
  <c r="V48" i="33"/>
  <c r="V47" i="33"/>
  <c r="V46" i="33"/>
  <c r="V45" i="33"/>
  <c r="V44" i="33"/>
  <c r="V43" i="33"/>
  <c r="Q42" i="27"/>
  <c r="Q41" i="27"/>
  <c r="Q40" i="27"/>
  <c r="Q38" i="27"/>
  <c r="Q36" i="27"/>
  <c r="Q35" i="27"/>
  <c r="Q34" i="27"/>
  <c r="Q32" i="27"/>
  <c r="Q31" i="27"/>
  <c r="Q29" i="27"/>
  <c r="Q27" i="27"/>
  <c r="Q26" i="27"/>
  <c r="Q24" i="27"/>
  <c r="Q23" i="27"/>
  <c r="Q22" i="27"/>
  <c r="Q21" i="27"/>
  <c r="Q20" i="27"/>
  <c r="Q18" i="27"/>
  <c r="Q16" i="27"/>
  <c r="Q15" i="27"/>
  <c r="Q14" i="27"/>
  <c r="Q13" i="27"/>
  <c r="Q12" i="27"/>
  <c r="Q11" i="27"/>
  <c r="Q10" i="27"/>
  <c r="Q9" i="27"/>
  <c r="Q7" i="27"/>
  <c r="Q6" i="27"/>
  <c r="V3" i="33"/>
  <c r="Q4" i="27" s="1"/>
  <c r="V64" i="26"/>
  <c r="V63" i="26"/>
  <c r="V62" i="26"/>
  <c r="V61" i="26"/>
  <c r="V60" i="26"/>
  <c r="V59" i="26"/>
  <c r="V58" i="26"/>
  <c r="V57" i="26"/>
  <c r="V56" i="26"/>
  <c r="V55" i="26"/>
  <c r="V54" i="26"/>
  <c r="V53" i="26"/>
  <c r="V52" i="26"/>
  <c r="V51" i="26"/>
  <c r="V50" i="26"/>
  <c r="V49" i="26"/>
  <c r="V48" i="26"/>
  <c r="V47" i="26"/>
  <c r="V46" i="26"/>
  <c r="V45" i="26"/>
  <c r="V44" i="26"/>
  <c r="V43" i="26"/>
  <c r="V42" i="26"/>
  <c r="P42" i="27"/>
  <c r="P40" i="27"/>
  <c r="P39" i="27"/>
  <c r="P38" i="27"/>
  <c r="P37" i="27"/>
  <c r="P36" i="27"/>
  <c r="P35" i="27"/>
  <c r="P34" i="27"/>
  <c r="P33" i="27"/>
  <c r="P32" i="27"/>
  <c r="P31" i="27"/>
  <c r="P30" i="27"/>
  <c r="P29" i="27"/>
  <c r="P28" i="27"/>
  <c r="P27" i="27"/>
  <c r="P26" i="27"/>
  <c r="P25" i="27"/>
  <c r="P24" i="27"/>
  <c r="P23" i="27"/>
  <c r="P22" i="27"/>
  <c r="P21" i="27"/>
  <c r="P20" i="27"/>
  <c r="P19" i="27"/>
  <c r="P18" i="27"/>
  <c r="P17" i="27"/>
  <c r="P16" i="27"/>
  <c r="P15" i="27"/>
  <c r="P14" i="27"/>
  <c r="P13" i="27"/>
  <c r="P12" i="27"/>
  <c r="P11" i="27"/>
  <c r="P10" i="27"/>
  <c r="P8" i="27"/>
  <c r="P7" i="27"/>
  <c r="P5" i="27"/>
  <c r="V64" i="25"/>
  <c r="V63" i="25"/>
  <c r="V62" i="25"/>
  <c r="V61" i="25"/>
  <c r="V60" i="25"/>
  <c r="O42" i="27"/>
  <c r="O41" i="27"/>
  <c r="O38" i="27"/>
  <c r="O37" i="27"/>
  <c r="O36" i="27"/>
  <c r="O35" i="27"/>
  <c r="O34" i="27"/>
  <c r="O32" i="27"/>
  <c r="O31" i="27"/>
  <c r="O29" i="27"/>
  <c r="O28" i="27"/>
  <c r="O27" i="27"/>
  <c r="O26" i="27"/>
  <c r="O23" i="27"/>
  <c r="O21" i="27"/>
  <c r="O20" i="27"/>
  <c r="O19" i="27"/>
  <c r="O18" i="27"/>
  <c r="O17" i="27"/>
  <c r="O16" i="27"/>
  <c r="O15" i="27"/>
  <c r="O14" i="27"/>
  <c r="O13" i="27"/>
  <c r="O12" i="27"/>
  <c r="O11" i="27"/>
  <c r="O8" i="27"/>
  <c r="O7" i="27"/>
  <c r="O6" i="27"/>
  <c r="V64" i="23"/>
  <c r="V63" i="23"/>
  <c r="V62" i="23"/>
  <c r="V61" i="23"/>
  <c r="V60" i="23"/>
  <c r="V82" i="21"/>
  <c r="V81" i="21"/>
  <c r="V80" i="21"/>
  <c r="V79" i="21"/>
  <c r="V78" i="21"/>
  <c r="V77" i="21"/>
  <c r="V76" i="21"/>
  <c r="V75" i="21"/>
  <c r="V74" i="21"/>
  <c r="V73" i="21"/>
  <c r="V72" i="21"/>
  <c r="V71" i="21"/>
  <c r="V70" i="21"/>
  <c r="V69" i="21"/>
  <c r="V68" i="21"/>
  <c r="V67" i="21"/>
  <c r="V66" i="21"/>
  <c r="V65" i="21"/>
  <c r="V64" i="21"/>
  <c r="V63" i="21"/>
  <c r="V62" i="21"/>
  <c r="V61" i="21"/>
  <c r="V60" i="21"/>
  <c r="M41" i="27"/>
  <c r="V41" i="27" s="1"/>
  <c r="M40" i="27"/>
  <c r="M38" i="27"/>
  <c r="V38" i="27" s="1"/>
  <c r="M37" i="27"/>
  <c r="M35" i="27"/>
  <c r="M34" i="27"/>
  <c r="V34" i="27" s="1"/>
  <c r="M32" i="27"/>
  <c r="V32" i="27" s="1"/>
  <c r="M30" i="27"/>
  <c r="M29" i="27"/>
  <c r="V29" i="27" s="1"/>
  <c r="M28" i="27"/>
  <c r="M27" i="27"/>
  <c r="V27" i="27" s="1"/>
  <c r="M26" i="27"/>
  <c r="V26" i="27" s="1"/>
  <c r="M25" i="27"/>
  <c r="M24" i="27"/>
  <c r="M23" i="27"/>
  <c r="V23" i="27" s="1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64" i="17"/>
  <c r="V63" i="17"/>
  <c r="V62" i="17"/>
  <c r="V61" i="17"/>
  <c r="V60" i="17"/>
  <c r="V59" i="17"/>
  <c r="V58" i="17"/>
  <c r="V57" i="17"/>
  <c r="V56" i="17"/>
  <c r="V55" i="17"/>
  <c r="V54" i="17"/>
  <c r="V53" i="17"/>
  <c r="V52" i="17"/>
  <c r="V51" i="17"/>
  <c r="V50" i="17"/>
  <c r="V49" i="17"/>
  <c r="V48" i="17"/>
  <c r="V47" i="17"/>
  <c r="V46" i="17"/>
  <c r="V45" i="17"/>
  <c r="V44" i="17"/>
  <c r="V43" i="17"/>
  <c r="V42" i="17"/>
  <c r="K42" i="27"/>
  <c r="K41" i="27"/>
  <c r="K38" i="27"/>
  <c r="K37" i="27"/>
  <c r="K36" i="27"/>
  <c r="K32" i="27"/>
  <c r="K31" i="27"/>
  <c r="K30" i="27"/>
  <c r="K28" i="27"/>
  <c r="K27" i="27"/>
  <c r="K26" i="27"/>
  <c r="K22" i="27"/>
  <c r="K21" i="27"/>
  <c r="K20" i="27"/>
  <c r="K19" i="27"/>
  <c r="K18" i="27"/>
  <c r="K17" i="27"/>
  <c r="K16" i="27"/>
  <c r="K14" i="27"/>
  <c r="K13" i="27"/>
  <c r="K12" i="27"/>
  <c r="K11" i="27"/>
  <c r="K9" i="27"/>
  <c r="K6" i="27"/>
  <c r="K5" i="27"/>
  <c r="V64" i="15"/>
  <c r="V63" i="15"/>
  <c r="V62" i="15"/>
  <c r="V61" i="15"/>
  <c r="V60" i="15"/>
  <c r="V59" i="15"/>
  <c r="V58" i="15"/>
  <c r="V57" i="15"/>
  <c r="V56" i="15"/>
  <c r="V55" i="15"/>
  <c r="V54" i="15"/>
  <c r="V53" i="15"/>
  <c r="V52" i="15"/>
  <c r="V51" i="15"/>
  <c r="V50" i="15"/>
  <c r="V49" i="15"/>
  <c r="V48" i="15"/>
  <c r="V47" i="15"/>
  <c r="V46" i="15"/>
  <c r="V45" i="15"/>
  <c r="V44" i="15"/>
  <c r="V43" i="15"/>
  <c r="V42" i="15"/>
  <c r="J42" i="27"/>
  <c r="J41" i="27"/>
  <c r="J40" i="27"/>
  <c r="J39" i="27"/>
  <c r="J38" i="27"/>
  <c r="J37" i="27"/>
  <c r="J36" i="27"/>
  <c r="J35" i="27"/>
  <c r="J34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4" i="27"/>
  <c r="J13" i="27"/>
  <c r="J12" i="27"/>
  <c r="J11" i="27"/>
  <c r="J10" i="27"/>
  <c r="J9" i="27"/>
  <c r="J8" i="27"/>
  <c r="J7" i="27"/>
  <c r="J6" i="27"/>
  <c r="J5" i="27"/>
  <c r="V64" i="13"/>
  <c r="V63" i="13"/>
  <c r="V62" i="13"/>
  <c r="V61" i="13"/>
  <c r="V60" i="13"/>
  <c r="V59" i="13"/>
  <c r="V58" i="13"/>
  <c r="V57" i="13"/>
  <c r="V56" i="13"/>
  <c r="V55" i="13"/>
  <c r="V54" i="13"/>
  <c r="V53" i="13"/>
  <c r="V52" i="13"/>
  <c r="V51" i="13"/>
  <c r="V50" i="13"/>
  <c r="V49" i="13"/>
  <c r="V48" i="13"/>
  <c r="V47" i="13"/>
  <c r="V46" i="13"/>
  <c r="V45" i="13"/>
  <c r="V44" i="13"/>
  <c r="V43" i="13"/>
  <c r="V42" i="13"/>
  <c r="I42" i="27"/>
  <c r="I40" i="27"/>
  <c r="I37" i="27"/>
  <c r="I36" i="27"/>
  <c r="I35" i="27"/>
  <c r="I34" i="27"/>
  <c r="I32" i="27"/>
  <c r="I31" i="27"/>
  <c r="I30" i="27"/>
  <c r="I29" i="27"/>
  <c r="I28" i="27"/>
  <c r="I25" i="27"/>
  <c r="I24" i="27"/>
  <c r="I23" i="27"/>
  <c r="I22" i="27"/>
  <c r="I21" i="27"/>
  <c r="I20" i="27"/>
  <c r="I18" i="27"/>
  <c r="I17" i="27"/>
  <c r="I16" i="27"/>
  <c r="I15" i="27"/>
  <c r="I14" i="27"/>
  <c r="I13" i="27"/>
  <c r="I12" i="27"/>
  <c r="I11" i="27"/>
  <c r="I10" i="27"/>
  <c r="I9" i="27"/>
  <c r="I8" i="27"/>
  <c r="I7" i="27"/>
  <c r="I6" i="27"/>
  <c r="I5" i="27"/>
  <c r="V64" i="9"/>
  <c r="V63" i="9"/>
  <c r="V62" i="9"/>
  <c r="V61" i="9"/>
  <c r="V60" i="9"/>
  <c r="V59" i="9"/>
  <c r="V58" i="9"/>
  <c r="V57" i="9"/>
  <c r="V56" i="9"/>
  <c r="V55" i="9"/>
  <c r="V54" i="9"/>
  <c r="V53" i="9"/>
  <c r="V52" i="9"/>
  <c r="V51" i="9"/>
  <c r="V50" i="9"/>
  <c r="V49" i="9"/>
  <c r="V48" i="9"/>
  <c r="V47" i="9"/>
  <c r="V46" i="9"/>
  <c r="V45" i="9"/>
  <c r="V44" i="9"/>
  <c r="V43" i="9"/>
  <c r="V42" i="9"/>
  <c r="V64" i="11"/>
  <c r="V63" i="11"/>
  <c r="V62" i="11"/>
  <c r="V61" i="11"/>
  <c r="V60" i="11"/>
  <c r="V59" i="11"/>
  <c r="V58" i="11"/>
  <c r="V57" i="11"/>
  <c r="V56" i="11"/>
  <c r="V55" i="11"/>
  <c r="V54" i="11"/>
  <c r="V53" i="11"/>
  <c r="V52" i="11"/>
  <c r="V51" i="11"/>
  <c r="V50" i="11"/>
  <c r="V49" i="11"/>
  <c r="V48" i="11"/>
  <c r="V47" i="11"/>
  <c r="V46" i="11"/>
  <c r="V45" i="11"/>
  <c r="V44" i="11"/>
  <c r="V43" i="11"/>
  <c r="V42" i="11"/>
  <c r="G42" i="27"/>
  <c r="G39" i="27"/>
  <c r="G38" i="27"/>
  <c r="H36" i="27"/>
  <c r="G35" i="27"/>
  <c r="G34" i="27"/>
  <c r="H32" i="27"/>
  <c r="G31" i="27"/>
  <c r="G29" i="27"/>
  <c r="G25" i="27"/>
  <c r="H24" i="27"/>
  <c r="G23" i="27"/>
  <c r="G22" i="27"/>
  <c r="G21" i="27"/>
  <c r="H20" i="27"/>
  <c r="G19" i="27"/>
  <c r="G18" i="27"/>
  <c r="G17" i="27"/>
  <c r="H16" i="27"/>
  <c r="G14" i="27"/>
  <c r="G13" i="27"/>
  <c r="H12" i="27"/>
  <c r="G11" i="27"/>
  <c r="G10" i="27"/>
  <c r="G9" i="27"/>
  <c r="H8" i="27"/>
  <c r="G7" i="27"/>
  <c r="G6" i="27"/>
  <c r="G5" i="27"/>
  <c r="U64" i="7"/>
  <c r="U63" i="7"/>
  <c r="U62" i="7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U43" i="7"/>
  <c r="U42" i="7"/>
  <c r="U41" i="7"/>
  <c r="F42" i="27" s="1"/>
  <c r="U40" i="7"/>
  <c r="F41" i="27" s="1"/>
  <c r="U39" i="7"/>
  <c r="F40" i="27" s="1"/>
  <c r="U38" i="7"/>
  <c r="F39" i="27" s="1"/>
  <c r="U37" i="7"/>
  <c r="F38" i="27" s="1"/>
  <c r="U36" i="7"/>
  <c r="F37" i="27" s="1"/>
  <c r="U35" i="7"/>
  <c r="F36" i="27" s="1"/>
  <c r="U34" i="7"/>
  <c r="F35" i="27" s="1"/>
  <c r="U33" i="7"/>
  <c r="F34" i="27" s="1"/>
  <c r="U32" i="7"/>
  <c r="F33" i="27" s="1"/>
  <c r="U31" i="7"/>
  <c r="F32" i="27" s="1"/>
  <c r="U30" i="7"/>
  <c r="F31" i="27" s="1"/>
  <c r="U29" i="7"/>
  <c r="F30" i="27" s="1"/>
  <c r="U28" i="7"/>
  <c r="F29" i="27" s="1"/>
  <c r="U27" i="7"/>
  <c r="F28" i="27" s="1"/>
  <c r="U26" i="7"/>
  <c r="F27" i="27" s="1"/>
  <c r="U25" i="7"/>
  <c r="F26" i="27" s="1"/>
  <c r="U24" i="7"/>
  <c r="F25" i="27" s="1"/>
  <c r="U23" i="7"/>
  <c r="F24" i="27" s="1"/>
  <c r="U21" i="7"/>
  <c r="F22" i="27" s="1"/>
  <c r="U20" i="7"/>
  <c r="F21" i="27" s="1"/>
  <c r="U19" i="7"/>
  <c r="F20" i="27" s="1"/>
  <c r="U18" i="7"/>
  <c r="F19" i="27" s="1"/>
  <c r="U17" i="7"/>
  <c r="F18" i="27" s="1"/>
  <c r="U16" i="7"/>
  <c r="F17" i="27" s="1"/>
  <c r="U15" i="7"/>
  <c r="F16" i="27" s="1"/>
  <c r="U14" i="7"/>
  <c r="F15" i="27" s="1"/>
  <c r="U13" i="7"/>
  <c r="F14" i="27" s="1"/>
  <c r="U12" i="7"/>
  <c r="F13" i="27" s="1"/>
  <c r="U11" i="7"/>
  <c r="F12" i="27" s="1"/>
  <c r="U10" i="7"/>
  <c r="F11" i="27" s="1"/>
  <c r="U9" i="7"/>
  <c r="F10" i="27" s="1"/>
  <c r="U8" i="7"/>
  <c r="F9" i="27" s="1"/>
  <c r="U7" i="7"/>
  <c r="F8" i="27" s="1"/>
  <c r="U6" i="7"/>
  <c r="F7" i="27" s="1"/>
  <c r="U5" i="7"/>
  <c r="F6" i="27" s="1"/>
  <c r="U4" i="7"/>
  <c r="F5" i="27" s="1"/>
  <c r="U3" i="7"/>
  <c r="F4" i="27" s="1"/>
  <c r="U64" i="5"/>
  <c r="U63" i="5"/>
  <c r="U62" i="5"/>
  <c r="U61" i="5"/>
  <c r="U60" i="5"/>
  <c r="U59" i="5"/>
  <c r="U58" i="5"/>
  <c r="U57" i="5"/>
  <c r="U56" i="5"/>
  <c r="U55" i="5"/>
  <c r="U54" i="5"/>
  <c r="U53" i="5"/>
  <c r="U52" i="5"/>
  <c r="U51" i="5"/>
  <c r="U50" i="5"/>
  <c r="U49" i="5"/>
  <c r="U48" i="5"/>
  <c r="U47" i="5"/>
  <c r="U46" i="5"/>
  <c r="U45" i="5"/>
  <c r="U44" i="5"/>
  <c r="U43" i="5"/>
  <c r="U42" i="5"/>
  <c r="U39" i="5"/>
  <c r="E40" i="27" s="1"/>
  <c r="U38" i="5"/>
  <c r="E39" i="27" s="1"/>
  <c r="U37" i="5"/>
  <c r="E38" i="27" s="1"/>
  <c r="U36" i="5"/>
  <c r="E37" i="27" s="1"/>
  <c r="U35" i="5"/>
  <c r="E36" i="27" s="1"/>
  <c r="U34" i="5"/>
  <c r="E35" i="27" s="1"/>
  <c r="U33" i="5"/>
  <c r="E34" i="27" s="1"/>
  <c r="U32" i="5"/>
  <c r="E33" i="27" s="1"/>
  <c r="U31" i="5"/>
  <c r="E32" i="27" s="1"/>
  <c r="U30" i="5"/>
  <c r="E31" i="27" s="1"/>
  <c r="U28" i="5"/>
  <c r="E29" i="27" s="1"/>
  <c r="U27" i="5"/>
  <c r="E28" i="27" s="1"/>
  <c r="U26" i="5"/>
  <c r="E27" i="27" s="1"/>
  <c r="U25" i="5"/>
  <c r="E26" i="27" s="1"/>
  <c r="U24" i="5"/>
  <c r="E25" i="27" s="1"/>
  <c r="U23" i="5"/>
  <c r="E24" i="27" s="1"/>
  <c r="U22" i="5"/>
  <c r="E23" i="27" s="1"/>
  <c r="U21" i="5"/>
  <c r="E22" i="27" s="1"/>
  <c r="U20" i="5"/>
  <c r="E21" i="27" s="1"/>
  <c r="U19" i="5"/>
  <c r="E20" i="27" s="1"/>
  <c r="U18" i="5"/>
  <c r="E19" i="27" s="1"/>
  <c r="U17" i="5"/>
  <c r="E18" i="27" s="1"/>
  <c r="U16" i="5"/>
  <c r="E17" i="27" s="1"/>
  <c r="U14" i="5"/>
  <c r="E15" i="27" s="1"/>
  <c r="U13" i="5"/>
  <c r="E14" i="27" s="1"/>
  <c r="U12" i="5"/>
  <c r="E13" i="27" s="1"/>
  <c r="U11" i="5"/>
  <c r="E12" i="27" s="1"/>
  <c r="U10" i="5"/>
  <c r="E11" i="27" s="1"/>
  <c r="U9" i="5"/>
  <c r="E10" i="27" s="1"/>
  <c r="U8" i="5"/>
  <c r="E9" i="27" s="1"/>
  <c r="U7" i="5"/>
  <c r="E8" i="27" s="1"/>
  <c r="U6" i="5"/>
  <c r="E7" i="27" s="1"/>
  <c r="U5" i="5"/>
  <c r="E6" i="27" s="1"/>
  <c r="U4" i="5"/>
  <c r="E5" i="27" s="1"/>
  <c r="U3" i="5"/>
  <c r="E4" i="27" s="1"/>
  <c r="X64" i="37"/>
  <c r="X63" i="37"/>
  <c r="X62" i="37"/>
  <c r="X61" i="37"/>
  <c r="X60" i="37"/>
  <c r="X59" i="37"/>
  <c r="X58" i="37"/>
  <c r="X57" i="37"/>
  <c r="X56" i="37"/>
  <c r="X55" i="37"/>
  <c r="X54" i="37"/>
  <c r="X53" i="37"/>
  <c r="X52" i="37"/>
  <c r="X51" i="37"/>
  <c r="X50" i="37"/>
  <c r="X49" i="37"/>
  <c r="X48" i="37"/>
  <c r="X47" i="37"/>
  <c r="X46" i="37"/>
  <c r="X45" i="37"/>
  <c r="X44" i="37"/>
  <c r="X43" i="37"/>
  <c r="X42" i="37"/>
  <c r="X41" i="37"/>
  <c r="X40" i="37"/>
  <c r="X39" i="37"/>
  <c r="X38" i="37"/>
  <c r="K38" i="37"/>
  <c r="J38" i="37"/>
  <c r="I38" i="37"/>
  <c r="H38" i="37"/>
  <c r="G38" i="37"/>
  <c r="F38" i="37"/>
  <c r="X37" i="37"/>
  <c r="X36" i="37"/>
  <c r="X35" i="37"/>
  <c r="X34" i="37"/>
  <c r="X33" i="37"/>
  <c r="X31" i="37"/>
  <c r="X30" i="37"/>
  <c r="X29" i="37"/>
  <c r="X28" i="37"/>
  <c r="X27" i="37"/>
  <c r="X26" i="37"/>
  <c r="X25" i="37"/>
  <c r="X24" i="37"/>
  <c r="X23" i="37"/>
  <c r="X22" i="37"/>
  <c r="X21" i="37"/>
  <c r="X20" i="37"/>
  <c r="X19" i="37"/>
  <c r="X18" i="37"/>
  <c r="X17" i="37"/>
  <c r="X16" i="37"/>
  <c r="X15" i="37"/>
  <c r="Q15" i="37"/>
  <c r="P15" i="37" s="1"/>
  <c r="X14" i="37"/>
  <c r="Q14" i="37"/>
  <c r="P14" i="37"/>
  <c r="X13" i="37"/>
  <c r="Q13" i="37"/>
  <c r="P13" i="37"/>
  <c r="X12" i="37"/>
  <c r="Q12" i="37"/>
  <c r="P12" i="37"/>
  <c r="X11" i="37"/>
  <c r="R11" i="37"/>
  <c r="Q11" i="37"/>
  <c r="P11" i="37" s="1"/>
  <c r="X10" i="37"/>
  <c r="R10" i="37"/>
  <c r="Q10" i="37"/>
  <c r="P10" i="37"/>
  <c r="X9" i="37"/>
  <c r="R9" i="37"/>
  <c r="Q9" i="37"/>
  <c r="P9" i="37" s="1"/>
  <c r="X8" i="37"/>
  <c r="R8" i="37"/>
  <c r="Q8" i="37"/>
  <c r="P8" i="37"/>
  <c r="X7" i="37"/>
  <c r="R7" i="37"/>
  <c r="Q7" i="37"/>
  <c r="P7" i="37" s="1"/>
  <c r="X6" i="37"/>
  <c r="Q6" i="37"/>
  <c r="P6" i="37" s="1"/>
  <c r="X5" i="37"/>
  <c r="R5" i="37"/>
  <c r="Q5" i="37"/>
  <c r="P5" i="37"/>
  <c r="X4" i="37"/>
  <c r="R4" i="37"/>
  <c r="Q4" i="37"/>
  <c r="P4" i="37"/>
  <c r="X3" i="37"/>
  <c r="R3" i="37"/>
  <c r="Q3" i="37"/>
  <c r="U33" i="27" s="1"/>
  <c r="P3" i="37"/>
  <c r="X32" i="37" s="1"/>
  <c r="X64" i="36"/>
  <c r="X63" i="36"/>
  <c r="X62" i="36"/>
  <c r="X61" i="36"/>
  <c r="X60" i="36"/>
  <c r="X59" i="36"/>
  <c r="X58" i="36"/>
  <c r="X57" i="36"/>
  <c r="X56" i="36"/>
  <c r="X55" i="36"/>
  <c r="X54" i="36"/>
  <c r="X53" i="36"/>
  <c r="X52" i="36"/>
  <c r="X51" i="36"/>
  <c r="X50" i="36"/>
  <c r="X49" i="36"/>
  <c r="X48" i="36"/>
  <c r="X47" i="36"/>
  <c r="X46" i="36"/>
  <c r="X45" i="36"/>
  <c r="X44" i="36"/>
  <c r="X43" i="36"/>
  <c r="X42" i="36"/>
  <c r="X41" i="36"/>
  <c r="X40" i="36"/>
  <c r="X39" i="36"/>
  <c r="X38" i="36"/>
  <c r="K38" i="36"/>
  <c r="J38" i="36"/>
  <c r="I38" i="36"/>
  <c r="H38" i="36"/>
  <c r="G38" i="36"/>
  <c r="F38" i="36"/>
  <c r="X37" i="36"/>
  <c r="X36" i="36"/>
  <c r="X35" i="36"/>
  <c r="X34" i="36"/>
  <c r="X33" i="36"/>
  <c r="X32" i="36"/>
  <c r="X31" i="36"/>
  <c r="X30" i="36"/>
  <c r="X29" i="36"/>
  <c r="X28" i="36"/>
  <c r="X27" i="36"/>
  <c r="X26" i="36"/>
  <c r="X25" i="36"/>
  <c r="X24" i="36"/>
  <c r="X23" i="36"/>
  <c r="X22" i="36"/>
  <c r="X21" i="36"/>
  <c r="X20" i="36"/>
  <c r="X18" i="36"/>
  <c r="X17" i="36"/>
  <c r="X16" i="36"/>
  <c r="X15" i="36"/>
  <c r="Q15" i="36"/>
  <c r="P15" i="36" s="1"/>
  <c r="X14" i="36"/>
  <c r="Q14" i="36"/>
  <c r="P14" i="36"/>
  <c r="X13" i="36"/>
  <c r="Q13" i="36"/>
  <c r="P13" i="36" s="1"/>
  <c r="Q12" i="36"/>
  <c r="P12" i="36" s="1"/>
  <c r="X11" i="36"/>
  <c r="R11" i="36"/>
  <c r="Q11" i="36"/>
  <c r="P11" i="36" s="1"/>
  <c r="X10" i="36"/>
  <c r="R10" i="36"/>
  <c r="Q10" i="36"/>
  <c r="P10" i="36"/>
  <c r="X9" i="36"/>
  <c r="R9" i="36"/>
  <c r="Q9" i="36"/>
  <c r="P9" i="36" s="1"/>
  <c r="X8" i="36"/>
  <c r="R8" i="36"/>
  <c r="Q8" i="36"/>
  <c r="P8" i="36" s="1"/>
  <c r="X7" i="36"/>
  <c r="R7" i="36"/>
  <c r="Q7" i="36"/>
  <c r="P7" i="36"/>
  <c r="X6" i="36"/>
  <c r="Q6" i="36"/>
  <c r="P6" i="36" s="1"/>
  <c r="X5" i="36"/>
  <c r="R5" i="36"/>
  <c r="Q5" i="36"/>
  <c r="P5" i="36"/>
  <c r="X4" i="36"/>
  <c r="R4" i="36"/>
  <c r="Q4" i="36"/>
  <c r="P4" i="36" s="1"/>
  <c r="X19" i="36" s="1"/>
  <c r="X3" i="36"/>
  <c r="R3" i="36"/>
  <c r="Q3" i="36"/>
  <c r="P3" i="36" s="1"/>
  <c r="X12" i="36" s="1"/>
  <c r="X64" i="35"/>
  <c r="X63" i="35"/>
  <c r="X62" i="35"/>
  <c r="X61" i="35"/>
  <c r="X60" i="35"/>
  <c r="X59" i="35"/>
  <c r="X58" i="35"/>
  <c r="X57" i="35"/>
  <c r="X56" i="35"/>
  <c r="X55" i="35"/>
  <c r="X54" i="35"/>
  <c r="X53" i="35"/>
  <c r="X52" i="35"/>
  <c r="X51" i="35"/>
  <c r="X50" i="35"/>
  <c r="X49" i="35"/>
  <c r="X48" i="35"/>
  <c r="X47" i="35"/>
  <c r="X46" i="35"/>
  <c r="X45" i="35"/>
  <c r="X44" i="35"/>
  <c r="X43" i="35"/>
  <c r="X42" i="35"/>
  <c r="X41" i="35"/>
  <c r="X40" i="35"/>
  <c r="X38" i="35"/>
  <c r="K38" i="35"/>
  <c r="J38" i="35"/>
  <c r="I38" i="35"/>
  <c r="H38" i="35"/>
  <c r="G38" i="35"/>
  <c r="F38" i="35"/>
  <c r="X37" i="35"/>
  <c r="X36" i="35"/>
  <c r="X34" i="35"/>
  <c r="X33" i="35"/>
  <c r="X32" i="35"/>
  <c r="X31" i="35"/>
  <c r="X30" i="35"/>
  <c r="X29" i="35"/>
  <c r="X28" i="35"/>
  <c r="X27" i="35"/>
  <c r="X26" i="35"/>
  <c r="X25" i="35"/>
  <c r="X24" i="35"/>
  <c r="X23" i="35"/>
  <c r="X22" i="35"/>
  <c r="X21" i="35"/>
  <c r="X20" i="35"/>
  <c r="X19" i="35"/>
  <c r="X18" i="35"/>
  <c r="X17" i="35"/>
  <c r="X16" i="35"/>
  <c r="X15" i="35"/>
  <c r="Q15" i="35"/>
  <c r="P15" i="35" s="1"/>
  <c r="X14" i="35"/>
  <c r="Q14" i="35"/>
  <c r="P14" i="35"/>
  <c r="X13" i="35"/>
  <c r="Q13" i="35"/>
  <c r="P13" i="35"/>
  <c r="X12" i="35"/>
  <c r="Q12" i="35"/>
  <c r="P12" i="35" s="1"/>
  <c r="X11" i="35"/>
  <c r="R11" i="35"/>
  <c r="Q11" i="35"/>
  <c r="P11" i="35" s="1"/>
  <c r="X10" i="35"/>
  <c r="R10" i="35"/>
  <c r="Q10" i="35"/>
  <c r="P10" i="35"/>
  <c r="X9" i="35"/>
  <c r="R9" i="35"/>
  <c r="Q9" i="35"/>
  <c r="P9" i="35" s="1"/>
  <c r="X8" i="35"/>
  <c r="R8" i="35"/>
  <c r="Q8" i="35"/>
  <c r="P8" i="35" s="1"/>
  <c r="X39" i="35" s="1"/>
  <c r="R7" i="35"/>
  <c r="Q7" i="35"/>
  <c r="P7" i="35" s="1"/>
  <c r="Q6" i="35"/>
  <c r="P6" i="35" s="1"/>
  <c r="X5" i="35"/>
  <c r="R5" i="35"/>
  <c r="Q5" i="35"/>
  <c r="S36" i="27" s="1"/>
  <c r="X4" i="35"/>
  <c r="R4" i="35"/>
  <c r="Q4" i="35"/>
  <c r="P4" i="35" s="1"/>
  <c r="X6" i="35" s="1"/>
  <c r="X3" i="35"/>
  <c r="R3" i="35"/>
  <c r="Q3" i="35"/>
  <c r="S8" i="27" s="1"/>
  <c r="X64" i="34"/>
  <c r="X63" i="34"/>
  <c r="X62" i="34"/>
  <c r="X61" i="34"/>
  <c r="X60" i="34"/>
  <c r="X59" i="34"/>
  <c r="X58" i="34"/>
  <c r="X57" i="34"/>
  <c r="X56" i="34"/>
  <c r="X55" i="34"/>
  <c r="X54" i="34"/>
  <c r="X53" i="34"/>
  <c r="X52" i="34"/>
  <c r="X51" i="34"/>
  <c r="X50" i="34"/>
  <c r="X49" i="34"/>
  <c r="X48" i="34"/>
  <c r="X47" i="34"/>
  <c r="X46" i="34"/>
  <c r="X45" i="34"/>
  <c r="X44" i="34"/>
  <c r="X43" i="34"/>
  <c r="X42" i="34"/>
  <c r="X41" i="34"/>
  <c r="X40" i="34"/>
  <c r="X39" i="34"/>
  <c r="X38" i="34"/>
  <c r="K38" i="34"/>
  <c r="J38" i="34"/>
  <c r="I38" i="34"/>
  <c r="H38" i="34"/>
  <c r="G38" i="34"/>
  <c r="F38" i="34"/>
  <c r="X37" i="34"/>
  <c r="X36" i="34"/>
  <c r="X35" i="34"/>
  <c r="X34" i="34"/>
  <c r="X33" i="34"/>
  <c r="X32" i="34"/>
  <c r="X31" i="34"/>
  <c r="X30" i="34"/>
  <c r="X29" i="34"/>
  <c r="X28" i="34"/>
  <c r="X27" i="34"/>
  <c r="X26" i="34"/>
  <c r="X25" i="34"/>
  <c r="X24" i="34"/>
  <c r="X23" i="34"/>
  <c r="X22" i="34"/>
  <c r="X21" i="34"/>
  <c r="X20" i="34"/>
  <c r="X19" i="34"/>
  <c r="X18" i="34"/>
  <c r="X17" i="34"/>
  <c r="X15" i="34"/>
  <c r="Q15" i="34"/>
  <c r="P15" i="34" s="1"/>
  <c r="X14" i="34"/>
  <c r="Q14" i="34"/>
  <c r="P14" i="34" s="1"/>
  <c r="X13" i="34"/>
  <c r="Q13" i="34"/>
  <c r="P13" i="34" s="1"/>
  <c r="X12" i="34"/>
  <c r="Q12" i="34"/>
  <c r="P12" i="34" s="1"/>
  <c r="X11" i="34"/>
  <c r="R11" i="34"/>
  <c r="Q11" i="34"/>
  <c r="P11" i="34"/>
  <c r="X10" i="34"/>
  <c r="R10" i="34"/>
  <c r="Q10" i="34"/>
  <c r="P10" i="34"/>
  <c r="R9" i="34"/>
  <c r="Q9" i="34"/>
  <c r="P9" i="34" s="1"/>
  <c r="X8" i="34"/>
  <c r="R8" i="34"/>
  <c r="Q8" i="34"/>
  <c r="P8" i="34" s="1"/>
  <c r="X7" i="34"/>
  <c r="R7" i="34"/>
  <c r="Q7" i="34"/>
  <c r="P7" i="34"/>
  <c r="X6" i="34"/>
  <c r="Q6" i="34"/>
  <c r="P6" i="34" s="1"/>
  <c r="X9" i="34" s="1"/>
  <c r="X5" i="34"/>
  <c r="R5" i="34"/>
  <c r="Q5" i="34"/>
  <c r="R4" i="27" s="1"/>
  <c r="X4" i="34"/>
  <c r="R4" i="34"/>
  <c r="Q4" i="34"/>
  <c r="R17" i="27" s="1"/>
  <c r="P4" i="34"/>
  <c r="X16" i="34" s="1"/>
  <c r="R3" i="34"/>
  <c r="Q3" i="34"/>
  <c r="P3" i="34" s="1"/>
  <c r="X64" i="33"/>
  <c r="X63" i="33"/>
  <c r="X62" i="33"/>
  <c r="X61" i="33"/>
  <c r="X60" i="33"/>
  <c r="X59" i="33"/>
  <c r="X58" i="33"/>
  <c r="X57" i="33"/>
  <c r="X56" i="33"/>
  <c r="X55" i="33"/>
  <c r="X54" i="33"/>
  <c r="X53" i="33"/>
  <c r="X52" i="33"/>
  <c r="X51" i="33"/>
  <c r="X50" i="33"/>
  <c r="X49" i="33"/>
  <c r="X48" i="33"/>
  <c r="X47" i="33"/>
  <c r="X46" i="33"/>
  <c r="X45" i="33"/>
  <c r="X44" i="33"/>
  <c r="X43" i="33"/>
  <c r="X42" i="33"/>
  <c r="X41" i="33"/>
  <c r="X40" i="33"/>
  <c r="X39" i="33"/>
  <c r="K38" i="33"/>
  <c r="J38" i="33"/>
  <c r="I38" i="33"/>
  <c r="H38" i="33"/>
  <c r="G38" i="33"/>
  <c r="F38" i="33"/>
  <c r="X37" i="33"/>
  <c r="X35" i="33"/>
  <c r="X33" i="33"/>
  <c r="X31" i="33"/>
  <c r="X30" i="33"/>
  <c r="X29" i="33"/>
  <c r="X28" i="33"/>
  <c r="X26" i="33"/>
  <c r="X25" i="33"/>
  <c r="X24" i="33"/>
  <c r="X23" i="33"/>
  <c r="X22" i="33"/>
  <c r="X20" i="33"/>
  <c r="X19" i="33"/>
  <c r="X17" i="33"/>
  <c r="X15" i="33"/>
  <c r="Q15" i="33"/>
  <c r="P15" i="33"/>
  <c r="X14" i="33"/>
  <c r="Q14" i="33"/>
  <c r="P14" i="33" s="1"/>
  <c r="X34" i="33" s="1"/>
  <c r="X13" i="33"/>
  <c r="Q13" i="33"/>
  <c r="P13" i="33" s="1"/>
  <c r="X16" i="33" s="1"/>
  <c r="X12" i="33"/>
  <c r="Q12" i="33"/>
  <c r="P12" i="33"/>
  <c r="X11" i="33"/>
  <c r="R11" i="33"/>
  <c r="Q11" i="33"/>
  <c r="P11" i="33"/>
  <c r="X21" i="33" s="1"/>
  <c r="X10" i="33"/>
  <c r="R10" i="33"/>
  <c r="Q10" i="33"/>
  <c r="P10" i="33" s="1"/>
  <c r="X7" i="33" s="1"/>
  <c r="X9" i="33"/>
  <c r="R9" i="33"/>
  <c r="Q9" i="33"/>
  <c r="P9" i="33" s="1"/>
  <c r="X36" i="33" s="1"/>
  <c r="X8" i="33"/>
  <c r="R8" i="33"/>
  <c r="Q8" i="33"/>
  <c r="P8" i="33" s="1"/>
  <c r="R7" i="33"/>
  <c r="Q7" i="33"/>
  <c r="Q39" i="27" s="1"/>
  <c r="P7" i="33"/>
  <c r="X38" i="33" s="1"/>
  <c r="X6" i="33"/>
  <c r="Q6" i="33"/>
  <c r="P6" i="33" s="1"/>
  <c r="X4" i="33" s="1"/>
  <c r="X5" i="33"/>
  <c r="R5" i="33"/>
  <c r="Q5" i="33"/>
  <c r="P5" i="33" s="1"/>
  <c r="X18" i="33" s="1"/>
  <c r="R4" i="33"/>
  <c r="Q4" i="33"/>
  <c r="Q28" i="27" s="1"/>
  <c r="P4" i="33"/>
  <c r="X27" i="33" s="1"/>
  <c r="X3" i="33"/>
  <c r="R3" i="33"/>
  <c r="Q3" i="33"/>
  <c r="P3" i="33" s="1"/>
  <c r="X32" i="33" s="1"/>
  <c r="Q3" i="11"/>
  <c r="R43" i="17"/>
  <c r="K38" i="26"/>
  <c r="R3" i="26"/>
  <c r="Q24" i="23"/>
  <c r="P24" i="23" s="1"/>
  <c r="Q12" i="23"/>
  <c r="P12" i="23" s="1"/>
  <c r="R6" i="23"/>
  <c r="R18" i="23"/>
  <c r="R21" i="23"/>
  <c r="R20" i="23"/>
  <c r="R23" i="23"/>
  <c r="R9" i="21"/>
  <c r="R8" i="21"/>
  <c r="R10" i="21"/>
  <c r="R14" i="21"/>
  <c r="R12" i="21"/>
  <c r="R19" i="21"/>
  <c r="R27" i="21"/>
  <c r="R32" i="21"/>
  <c r="R31" i="21"/>
  <c r="R30" i="21"/>
  <c r="R33" i="21"/>
  <c r="R34" i="21"/>
  <c r="R35" i="21"/>
  <c r="R8" i="19"/>
  <c r="R10" i="19"/>
  <c r="R22" i="19"/>
  <c r="R24" i="19"/>
  <c r="R25" i="19"/>
  <c r="R28" i="19"/>
  <c r="R27" i="19"/>
  <c r="R4" i="19"/>
  <c r="R5" i="19"/>
  <c r="R6" i="19"/>
  <c r="R9" i="19"/>
  <c r="R7" i="19"/>
  <c r="R11" i="19"/>
  <c r="R12" i="19"/>
  <c r="R15" i="19"/>
  <c r="R13" i="19"/>
  <c r="R14" i="19"/>
  <c r="R16" i="19"/>
  <c r="R18" i="19"/>
  <c r="R17" i="19"/>
  <c r="R19" i="19"/>
  <c r="R21" i="19"/>
  <c r="R20" i="19"/>
  <c r="R23" i="19"/>
  <c r="R3" i="19"/>
  <c r="R10" i="17"/>
  <c r="R40" i="17"/>
  <c r="R38" i="17"/>
  <c r="R4" i="15"/>
  <c r="R5" i="15"/>
  <c r="R6" i="15"/>
  <c r="R7" i="15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7" i="15"/>
  <c r="R26" i="15"/>
  <c r="R25" i="15"/>
  <c r="R28" i="15"/>
  <c r="R29" i="15"/>
  <c r="R30" i="15"/>
  <c r="R31" i="15"/>
  <c r="R32" i="15"/>
  <c r="R33" i="15"/>
  <c r="R34" i="15"/>
  <c r="R35" i="15"/>
  <c r="R3" i="15"/>
  <c r="R4" i="13"/>
  <c r="R5" i="13"/>
  <c r="R6" i="13"/>
  <c r="R7" i="13"/>
  <c r="R8" i="13"/>
  <c r="R9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4" i="13"/>
  <c r="R23" i="13"/>
  <c r="R25" i="13"/>
  <c r="R26" i="13"/>
  <c r="R27" i="13"/>
  <c r="R28" i="13"/>
  <c r="R29" i="13"/>
  <c r="R30" i="13"/>
  <c r="R31" i="13"/>
  <c r="R3" i="13"/>
  <c r="R4" i="9"/>
  <c r="R7" i="9"/>
  <c r="R9" i="9"/>
  <c r="R8" i="9"/>
  <c r="R6" i="9"/>
  <c r="R5" i="9"/>
  <c r="R10" i="9"/>
  <c r="R3" i="9"/>
  <c r="R9" i="11"/>
  <c r="R10" i="11"/>
  <c r="R12" i="11"/>
  <c r="R13" i="11"/>
  <c r="R16" i="11"/>
  <c r="R17" i="11"/>
  <c r="R18" i="11"/>
  <c r="R3" i="11"/>
  <c r="R4" i="11"/>
  <c r="R5" i="11"/>
  <c r="R6" i="11"/>
  <c r="R8" i="11"/>
  <c r="R7" i="11"/>
  <c r="R11" i="11"/>
  <c r="R14" i="11"/>
  <c r="R15" i="11"/>
  <c r="K62" i="17"/>
  <c r="R37" i="11"/>
  <c r="R3" i="21"/>
  <c r="R5" i="21"/>
  <c r="R7" i="21"/>
  <c r="R6" i="21"/>
  <c r="R11" i="21"/>
  <c r="R13" i="21"/>
  <c r="R20" i="21"/>
  <c r="R17" i="21"/>
  <c r="R23" i="21"/>
  <c r="R18" i="21"/>
  <c r="R15" i="21"/>
  <c r="R16" i="21"/>
  <c r="R24" i="21"/>
  <c r="R25" i="21"/>
  <c r="R26" i="21"/>
  <c r="R22" i="21"/>
  <c r="R29" i="21"/>
  <c r="R28" i="21"/>
  <c r="R4" i="21"/>
  <c r="R9" i="23"/>
  <c r="J65" i="23"/>
  <c r="J38" i="26"/>
  <c r="H38" i="26"/>
  <c r="I38" i="26"/>
  <c r="R10" i="26"/>
  <c r="R8" i="26"/>
  <c r="H65" i="23"/>
  <c r="I65" i="23"/>
  <c r="R30" i="11"/>
  <c r="Q19" i="5"/>
  <c r="V35" i="27" l="1"/>
  <c r="V37" i="27"/>
  <c r="V28" i="27"/>
  <c r="V65" i="37"/>
  <c r="U6" i="27"/>
  <c r="T20" i="27"/>
  <c r="T13" i="27"/>
  <c r="T6" i="27"/>
  <c r="S38" i="27"/>
  <c r="P3" i="35"/>
  <c r="X7" i="35" s="1"/>
  <c r="S40" i="27"/>
  <c r="S7" i="27"/>
  <c r="S66" i="27" s="1"/>
  <c r="S21" i="27"/>
  <c r="P5" i="35"/>
  <c r="X35" i="35" s="1"/>
  <c r="X65" i="35" s="1"/>
  <c r="R10" i="27"/>
  <c r="P5" i="34"/>
  <c r="X3" i="34" s="1"/>
  <c r="V65" i="34"/>
  <c r="Q25" i="27"/>
  <c r="Q37" i="27"/>
  <c r="Q5" i="27"/>
  <c r="Q17" i="27"/>
  <c r="Q19" i="27"/>
  <c r="Q8" i="27"/>
  <c r="Q33" i="27"/>
  <c r="G12" i="27"/>
  <c r="G20" i="27"/>
  <c r="G8" i="27"/>
  <c r="G36" i="27"/>
  <c r="G16" i="27"/>
  <c r="G24" i="27"/>
  <c r="H39" i="27"/>
  <c r="H35" i="27"/>
  <c r="H31" i="27"/>
  <c r="H23" i="27"/>
  <c r="H19" i="27"/>
  <c r="H11" i="27"/>
  <c r="H7" i="27"/>
  <c r="H42" i="27"/>
  <c r="H38" i="27"/>
  <c r="H34" i="27"/>
  <c r="H22" i="27"/>
  <c r="H18" i="27"/>
  <c r="H14" i="27"/>
  <c r="H10" i="27"/>
  <c r="H6" i="27"/>
  <c r="H29" i="27"/>
  <c r="H25" i="27"/>
  <c r="H21" i="27"/>
  <c r="H17" i="27"/>
  <c r="H13" i="27"/>
  <c r="H9" i="27"/>
  <c r="H5" i="27"/>
  <c r="U66" i="27"/>
  <c r="X65" i="37"/>
  <c r="X65" i="36"/>
  <c r="X65" i="34"/>
  <c r="X65" i="33"/>
  <c r="K65" i="23"/>
  <c r="Q27" i="25"/>
  <c r="P27" i="25" s="1"/>
  <c r="R27" i="25"/>
  <c r="R24" i="17"/>
  <c r="R35" i="17"/>
  <c r="R12" i="17"/>
  <c r="R42" i="17"/>
  <c r="R25" i="9"/>
  <c r="R24" i="9"/>
  <c r="R16" i="9"/>
  <c r="Q15" i="7"/>
  <c r="Q13" i="7"/>
  <c r="Q18" i="5"/>
  <c r="Q10" i="5"/>
  <c r="Q16" i="5"/>
  <c r="Q7" i="3"/>
  <c r="Q5" i="3"/>
  <c r="Q6" i="3"/>
  <c r="Q8" i="1"/>
  <c r="Q9" i="3"/>
  <c r="Q9" i="5"/>
  <c r="Q17" i="5"/>
  <c r="Q15" i="5"/>
  <c r="Q13" i="5"/>
  <c r="Q18" i="7"/>
  <c r="Q14" i="7"/>
  <c r="Q12" i="7"/>
  <c r="Q9" i="7"/>
  <c r="R26" i="11"/>
  <c r="R19" i="11"/>
  <c r="R21" i="11"/>
  <c r="R22" i="11"/>
  <c r="R20" i="11"/>
  <c r="R29" i="11"/>
  <c r="R32" i="11"/>
  <c r="R25" i="11"/>
  <c r="R23" i="9"/>
  <c r="R3" i="17"/>
  <c r="R4" i="17"/>
  <c r="R9" i="17"/>
  <c r="R7" i="17"/>
  <c r="R11" i="17"/>
  <c r="R16" i="17"/>
  <c r="R17" i="17"/>
  <c r="R19" i="17"/>
  <c r="R25" i="17"/>
  <c r="R23" i="17"/>
  <c r="R18" i="17"/>
  <c r="R20" i="17"/>
  <c r="R29" i="17"/>
  <c r="R31" i="17"/>
  <c r="R26" i="17"/>
  <c r="R36" i="17"/>
  <c r="R41" i="17"/>
  <c r="R34" i="17"/>
  <c r="R21" i="17"/>
  <c r="R37" i="17"/>
  <c r="R32" i="17"/>
  <c r="R39" i="17"/>
  <c r="R30" i="17"/>
  <c r="R5" i="17"/>
  <c r="B27" i="25"/>
  <c r="R5" i="25"/>
  <c r="B23" i="7"/>
  <c r="B24" i="7"/>
  <c r="R19" i="23"/>
  <c r="R18" i="25"/>
  <c r="R14" i="25"/>
  <c r="R16" i="25"/>
  <c r="R15" i="25"/>
  <c r="R9" i="25"/>
  <c r="R7" i="25"/>
  <c r="R11" i="26"/>
  <c r="R9" i="26"/>
  <c r="Q6" i="26"/>
  <c r="P6" i="26" s="1"/>
  <c r="Q8" i="26"/>
  <c r="P8" i="26" s="1"/>
  <c r="Q13" i="26"/>
  <c r="P13" i="26" s="1"/>
  <c r="Q14" i="26"/>
  <c r="P14" i="26" s="1"/>
  <c r="Q15" i="26"/>
  <c r="P15" i="26" s="1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G38" i="26"/>
  <c r="F38" i="26"/>
  <c r="F65" i="23"/>
  <c r="J44" i="19"/>
  <c r="K44" i="19"/>
  <c r="L44" i="19"/>
  <c r="M44" i="19"/>
  <c r="F44" i="19"/>
  <c r="T66" i="27" l="1"/>
  <c r="V65" i="36"/>
  <c r="V65" i="35"/>
  <c r="V65" i="33"/>
  <c r="R15" i="17"/>
  <c r="R33" i="17"/>
  <c r="R22" i="17"/>
  <c r="R8" i="17"/>
  <c r="R28" i="17"/>
  <c r="R6" i="17"/>
  <c r="R14" i="17"/>
  <c r="R27" i="17"/>
  <c r="R13" i="17"/>
  <c r="I44" i="19"/>
  <c r="I62" i="17"/>
  <c r="H44" i="19"/>
  <c r="G44" i="19"/>
  <c r="G65" i="23"/>
  <c r="K40" i="25" l="1"/>
  <c r="B44" i="19"/>
  <c r="N58" i="13"/>
  <c r="N51" i="3"/>
  <c r="L51" i="3"/>
  <c r="J51" i="3"/>
  <c r="H51" i="3"/>
  <c r="G51" i="3"/>
  <c r="F51" i="3"/>
  <c r="N55" i="1"/>
  <c r="L55" i="1"/>
  <c r="H55" i="1"/>
  <c r="G55" i="1"/>
  <c r="F55" i="1"/>
  <c r="R22" i="23"/>
  <c r="R4" i="23"/>
  <c r="R15" i="23"/>
  <c r="R4" i="26"/>
  <c r="R5" i="26"/>
  <c r="R7" i="26"/>
  <c r="R16" i="23"/>
  <c r="R17" i="23"/>
  <c r="R11" i="23"/>
  <c r="R13" i="23"/>
  <c r="R7" i="23"/>
  <c r="R5" i="23"/>
  <c r="R14" i="23"/>
  <c r="R10" i="23"/>
  <c r="R8" i="23"/>
  <c r="R3" i="23"/>
  <c r="R32" i="19"/>
  <c r="R34" i="19"/>
  <c r="R36" i="19"/>
  <c r="R35" i="19"/>
  <c r="R33" i="19"/>
  <c r="Q31" i="19"/>
  <c r="P31" i="19" s="1"/>
  <c r="Q10" i="19"/>
  <c r="P10" i="19" s="1"/>
  <c r="Q7" i="23"/>
  <c r="P7" i="23" s="1"/>
  <c r="Q22" i="23"/>
  <c r="P22" i="23" s="1"/>
  <c r="Q23" i="23"/>
  <c r="P23" i="23" s="1"/>
  <c r="Q13" i="23"/>
  <c r="P13" i="23" s="1"/>
  <c r="Q15" i="23"/>
  <c r="P15" i="23" s="1"/>
  <c r="Q4" i="23"/>
  <c r="P4" i="23" s="1"/>
  <c r="Q8" i="23"/>
  <c r="P8" i="23" s="1"/>
  <c r="Q19" i="23"/>
  <c r="P19" i="23" s="1"/>
  <c r="Q10" i="23"/>
  <c r="P10" i="23" s="1"/>
  <c r="Q40" i="19"/>
  <c r="P40" i="19" s="1"/>
  <c r="Q9" i="19"/>
  <c r="P9" i="19" s="1"/>
  <c r="Q16" i="19"/>
  <c r="P16" i="19" s="1"/>
  <c r="R31" i="19" l="1"/>
  <c r="Q8" i="19"/>
  <c r="P8" i="19" s="1"/>
  <c r="Q3" i="19"/>
  <c r="P3" i="19" s="1"/>
  <c r="Q29" i="19"/>
  <c r="P29" i="19" s="1"/>
  <c r="Q26" i="19"/>
  <c r="P26" i="19" s="1"/>
  <c r="Q6" i="19"/>
  <c r="P6" i="19" s="1"/>
  <c r="Q24" i="19"/>
  <c r="P24" i="19" s="1"/>
  <c r="Q23" i="19"/>
  <c r="P23" i="19" s="1"/>
  <c r="Q7" i="19"/>
  <c r="P7" i="19" s="1"/>
  <c r="Q20" i="19"/>
  <c r="P20" i="19" s="1"/>
  <c r="Q28" i="19"/>
  <c r="P28" i="19" s="1"/>
  <c r="K63" i="21" l="1"/>
  <c r="M62" i="17"/>
  <c r="N59" i="15"/>
  <c r="N61" i="11"/>
  <c r="N78" i="9"/>
  <c r="N51" i="7"/>
  <c r="Q30" i="5"/>
  <c r="Q31" i="5"/>
  <c r="N57" i="5"/>
  <c r="U40" i="3"/>
  <c r="D41" i="27" s="1"/>
  <c r="J40" i="25"/>
  <c r="Q36" i="21"/>
  <c r="P36" i="21" s="1"/>
  <c r="Q27" i="21"/>
  <c r="P27" i="21" s="1"/>
  <c r="Q14" i="21"/>
  <c r="P14" i="21" s="1"/>
  <c r="Q18" i="21"/>
  <c r="P18" i="21" s="1"/>
  <c r="Q34" i="21"/>
  <c r="P34" i="21" s="1"/>
  <c r="Q40" i="21"/>
  <c r="P40" i="21" s="1"/>
  <c r="Q44" i="21"/>
  <c r="P44" i="21" s="1"/>
  <c r="Q45" i="21"/>
  <c r="L59" i="15"/>
  <c r="M51" i="3"/>
  <c r="R44" i="13"/>
  <c r="R45" i="13"/>
  <c r="L58" i="13"/>
  <c r="L61" i="11"/>
  <c r="R37" i="9"/>
  <c r="L78" i="9"/>
  <c r="L51" i="7"/>
  <c r="Q29" i="5"/>
  <c r="L57" i="5"/>
  <c r="J58" i="13"/>
  <c r="R42" i="13"/>
  <c r="Q28" i="5"/>
  <c r="Q49" i="17"/>
  <c r="P49" i="17" s="1"/>
  <c r="J62" i="17"/>
  <c r="I40" i="25"/>
  <c r="I63" i="21"/>
  <c r="Q25" i="21"/>
  <c r="P25" i="21" s="1"/>
  <c r="J59" i="15"/>
  <c r="J61" i="11"/>
  <c r="J78" i="9"/>
  <c r="J51" i="7"/>
  <c r="H51" i="7"/>
  <c r="G51" i="7"/>
  <c r="F51" i="7"/>
  <c r="J57" i="5"/>
  <c r="I57" i="5"/>
  <c r="H57" i="5"/>
  <c r="G57" i="5"/>
  <c r="F57" i="5"/>
  <c r="G40" i="25"/>
  <c r="F40" i="25"/>
  <c r="F63" i="21"/>
  <c r="Q13" i="21"/>
  <c r="Q26" i="21"/>
  <c r="P26" i="21" s="1"/>
  <c r="Q22" i="21"/>
  <c r="P22" i="21" s="1"/>
  <c r="Q3" i="21"/>
  <c r="Q29" i="21"/>
  <c r="P29" i="21" s="1"/>
  <c r="Q33" i="21"/>
  <c r="P33" i="21" s="1"/>
  <c r="Q32" i="21"/>
  <c r="P32" i="21" s="1"/>
  <c r="Q43" i="21"/>
  <c r="P43" i="21" s="1"/>
  <c r="H62" i="17"/>
  <c r="G62" i="17"/>
  <c r="F62" i="17"/>
  <c r="C62" i="17"/>
  <c r="H59" i="15"/>
  <c r="F59" i="15"/>
  <c r="H58" i="13"/>
  <c r="G58" i="13"/>
  <c r="F58" i="13"/>
  <c r="F61" i="11"/>
  <c r="H61" i="11"/>
  <c r="G61" i="11"/>
  <c r="F78" i="9"/>
  <c r="G78" i="9"/>
  <c r="H78" i="9"/>
  <c r="I51" i="3"/>
  <c r="R46" i="21"/>
  <c r="R47" i="21"/>
  <c r="R48" i="21"/>
  <c r="R49" i="21"/>
  <c r="R50" i="21"/>
  <c r="R51" i="21"/>
  <c r="R52" i="21"/>
  <c r="R53" i="21"/>
  <c r="R54" i="21"/>
  <c r="R55" i="21"/>
  <c r="R56" i="21"/>
  <c r="R57" i="21"/>
  <c r="R58" i="21"/>
  <c r="R59" i="21"/>
  <c r="R60" i="21"/>
  <c r="R61" i="21"/>
  <c r="R62" i="21"/>
  <c r="Q20" i="21"/>
  <c r="P20" i="21" s="1"/>
  <c r="Q42" i="21"/>
  <c r="P42" i="21" s="1"/>
  <c r="Q8" i="21"/>
  <c r="Q41" i="21"/>
  <c r="P41" i="21" s="1"/>
  <c r="Q38" i="21"/>
  <c r="P38" i="21" s="1"/>
  <c r="Q12" i="21"/>
  <c r="P12" i="21" s="1"/>
  <c r="Q46" i="21"/>
  <c r="P46" i="21" s="1"/>
  <c r="Q47" i="21"/>
  <c r="P47" i="21" s="1"/>
  <c r="Q48" i="21"/>
  <c r="P48" i="21" s="1"/>
  <c r="Q49" i="21"/>
  <c r="Q50" i="21"/>
  <c r="P50" i="21" s="1"/>
  <c r="Q51" i="21"/>
  <c r="P51" i="21" s="1"/>
  <c r="Q52" i="21"/>
  <c r="P52" i="21" s="1"/>
  <c r="Q53" i="21"/>
  <c r="P53" i="21" s="1"/>
  <c r="Q54" i="21"/>
  <c r="P54" i="21" s="1"/>
  <c r="Q55" i="21"/>
  <c r="P55" i="21" s="1"/>
  <c r="Q56" i="21"/>
  <c r="P56" i="21" s="1"/>
  <c r="Q57" i="21"/>
  <c r="P57" i="21" s="1"/>
  <c r="Q58" i="21"/>
  <c r="P58" i="21" s="1"/>
  <c r="Q59" i="21"/>
  <c r="P59" i="21" s="1"/>
  <c r="Q60" i="21"/>
  <c r="P60" i="21" s="1"/>
  <c r="Q61" i="21"/>
  <c r="P61" i="21" s="1"/>
  <c r="Q62" i="21"/>
  <c r="P62" i="21" s="1"/>
  <c r="P49" i="21"/>
  <c r="Q36" i="19"/>
  <c r="P36" i="19" s="1"/>
  <c r="Q13" i="19"/>
  <c r="P13" i="19" s="1"/>
  <c r="P3" i="21" l="1"/>
  <c r="P13" i="21"/>
  <c r="M31" i="27"/>
  <c r="V31" i="27" s="1"/>
  <c r="P8" i="21"/>
  <c r="M39" i="27"/>
  <c r="P45" i="21"/>
  <c r="B45" i="21"/>
  <c r="K51" i="3"/>
  <c r="I55" i="1"/>
  <c r="J55" i="1"/>
  <c r="M55" i="1"/>
  <c r="K55" i="1"/>
  <c r="J63" i="21"/>
  <c r="L62" i="17"/>
  <c r="M59" i="15"/>
  <c r="M58" i="13"/>
  <c r="M61" i="11"/>
  <c r="M78" i="9"/>
  <c r="M51" i="7"/>
  <c r="Q6" i="21"/>
  <c r="Q23" i="21"/>
  <c r="P23" i="21" s="1"/>
  <c r="Q15" i="21"/>
  <c r="M57" i="5"/>
  <c r="Q27" i="5"/>
  <c r="K57" i="5"/>
  <c r="K59" i="15"/>
  <c r="K61" i="11"/>
  <c r="K51" i="7"/>
  <c r="K58" i="13"/>
  <c r="K78" i="9"/>
  <c r="Q5" i="21"/>
  <c r="Q17" i="21"/>
  <c r="P17" i="21" s="1"/>
  <c r="Q7" i="21"/>
  <c r="Q10" i="21"/>
  <c r="Q24" i="21"/>
  <c r="P24" i="21" s="1"/>
  <c r="Q39" i="21"/>
  <c r="P39" i="21" s="1"/>
  <c r="H40" i="25"/>
  <c r="I51" i="7"/>
  <c r="I61" i="11"/>
  <c r="I78" i="9"/>
  <c r="H63" i="21"/>
  <c r="I58" i="13"/>
  <c r="I59" i="15"/>
  <c r="G59" i="15"/>
  <c r="Q11" i="21"/>
  <c r="Q28" i="21"/>
  <c r="P28" i="21" s="1"/>
  <c r="Q21" i="21"/>
  <c r="P21" i="21" s="1"/>
  <c r="Q19" i="21"/>
  <c r="P19" i="21" s="1"/>
  <c r="Q4" i="21"/>
  <c r="Q30" i="21"/>
  <c r="P30" i="21" s="1"/>
  <c r="Q37" i="21"/>
  <c r="P37" i="21" s="1"/>
  <c r="Q35" i="21"/>
  <c r="P35" i="21" s="1"/>
  <c r="Q31" i="21"/>
  <c r="P31" i="21" s="1"/>
  <c r="Q9" i="21"/>
  <c r="P9" i="21" s="1"/>
  <c r="P15" i="21" l="1"/>
  <c r="M36" i="27"/>
  <c r="V36" i="27" s="1"/>
  <c r="P11" i="21"/>
  <c r="P7" i="21"/>
  <c r="M22" i="27"/>
  <c r="P10" i="21"/>
  <c r="P6" i="21"/>
  <c r="P5" i="21"/>
  <c r="M33" i="27"/>
  <c r="P4" i="21"/>
  <c r="Q12" i="26"/>
  <c r="P12" i="26" s="1"/>
  <c r="Q11" i="26"/>
  <c r="P11" i="26" s="1"/>
  <c r="Q5" i="26"/>
  <c r="Q10" i="26"/>
  <c r="P10" i="26" s="1"/>
  <c r="Q7" i="26"/>
  <c r="P7" i="26" s="1"/>
  <c r="Q9" i="26"/>
  <c r="P9" i="26" s="1"/>
  <c r="Q4" i="26"/>
  <c r="Q3" i="26"/>
  <c r="R39" i="25"/>
  <c r="Q39" i="25"/>
  <c r="P39" i="25" s="1"/>
  <c r="R38" i="25"/>
  <c r="Q38" i="25"/>
  <c r="P38" i="25" s="1"/>
  <c r="R37" i="25"/>
  <c r="Q37" i="25"/>
  <c r="P37" i="25" s="1"/>
  <c r="R36" i="25"/>
  <c r="Q36" i="25"/>
  <c r="P36" i="25" s="1"/>
  <c r="Q25" i="25"/>
  <c r="P25" i="25" s="1"/>
  <c r="R35" i="25"/>
  <c r="Q35" i="25"/>
  <c r="R8" i="25"/>
  <c r="Q8" i="25"/>
  <c r="Q14" i="25"/>
  <c r="P14" i="25" s="1"/>
  <c r="Q23" i="25"/>
  <c r="P23" i="25" s="1"/>
  <c r="R32" i="25"/>
  <c r="Q32" i="25"/>
  <c r="R34" i="25"/>
  <c r="Q34" i="25"/>
  <c r="B34" i="25" s="1"/>
  <c r="Q13" i="25"/>
  <c r="Q9" i="25"/>
  <c r="Q5" i="25"/>
  <c r="P5" i="25" s="1"/>
  <c r="Q22" i="25"/>
  <c r="P22" i="25" s="1"/>
  <c r="Q16" i="25"/>
  <c r="P16" i="25" s="1"/>
  <c r="Q20" i="25"/>
  <c r="P20" i="25" s="1"/>
  <c r="Q7" i="25"/>
  <c r="Q24" i="25"/>
  <c r="P24" i="25" s="1"/>
  <c r="R30" i="25"/>
  <c r="Q30" i="25"/>
  <c r="Q26" i="25"/>
  <c r="P26" i="25" s="1"/>
  <c r="R31" i="25"/>
  <c r="Q31" i="25"/>
  <c r="B31" i="25" s="1"/>
  <c r="R29" i="25"/>
  <c r="Q29" i="25"/>
  <c r="R4" i="25"/>
  <c r="Q4" i="25"/>
  <c r="R33" i="25"/>
  <c r="Q33" i="25"/>
  <c r="B33" i="25" s="1"/>
  <c r="Q10" i="25"/>
  <c r="Q11" i="25"/>
  <c r="R6" i="25"/>
  <c r="Q6" i="25"/>
  <c r="Q17" i="25"/>
  <c r="P17" i="25" s="1"/>
  <c r="Q15" i="25"/>
  <c r="P15" i="25" s="1"/>
  <c r="R21" i="25"/>
  <c r="Q21" i="25"/>
  <c r="P21" i="25" s="1"/>
  <c r="R19" i="25"/>
  <c r="Q19" i="25"/>
  <c r="P19" i="25" s="1"/>
  <c r="Q12" i="25"/>
  <c r="R28" i="25"/>
  <c r="Q28" i="25"/>
  <c r="R3" i="25"/>
  <c r="Q3" i="25"/>
  <c r="Q18" i="25"/>
  <c r="P18" i="25" s="1"/>
  <c r="Q3" i="23"/>
  <c r="P3" i="23" s="1"/>
  <c r="Q5" i="23"/>
  <c r="P5" i="23" s="1"/>
  <c r="Q21" i="23"/>
  <c r="P21" i="23" s="1"/>
  <c r="Q11" i="23"/>
  <c r="P11" i="23" s="1"/>
  <c r="Q18" i="23"/>
  <c r="P18" i="23" s="1"/>
  <c r="Q6" i="23"/>
  <c r="P6" i="23" s="1"/>
  <c r="Q16" i="23"/>
  <c r="P16" i="23" s="1"/>
  <c r="Q17" i="23"/>
  <c r="P17" i="23" s="1"/>
  <c r="Q20" i="23"/>
  <c r="P20" i="23" s="1"/>
  <c r="Q9" i="23"/>
  <c r="P9" i="23" s="1"/>
  <c r="Q14" i="23"/>
  <c r="P14" i="23" s="1"/>
  <c r="Q16" i="21"/>
  <c r="P16" i="21" s="1"/>
  <c r="Q37" i="19"/>
  <c r="P37" i="19" s="1"/>
  <c r="Q21" i="19"/>
  <c r="P21" i="19" s="1"/>
  <c r="Q15" i="19"/>
  <c r="P15" i="19" s="1"/>
  <c r="Q35" i="19"/>
  <c r="P35" i="19" s="1"/>
  <c r="Q11" i="19"/>
  <c r="P11" i="19" s="1"/>
  <c r="Q19" i="19"/>
  <c r="P19" i="19" s="1"/>
  <c r="Q14" i="19"/>
  <c r="P14" i="19" s="1"/>
  <c r="Q5" i="19"/>
  <c r="P5" i="19" s="1"/>
  <c r="Q12" i="19"/>
  <c r="P12" i="19" s="1"/>
  <c r="Q27" i="19"/>
  <c r="P27" i="19" s="1"/>
  <c r="Q32" i="19"/>
  <c r="P32" i="19" s="1"/>
  <c r="Q41" i="19"/>
  <c r="P41" i="19" s="1"/>
  <c r="Q34" i="19"/>
  <c r="P34" i="19" s="1"/>
  <c r="Q38" i="19"/>
  <c r="P38" i="19" s="1"/>
  <c r="Q33" i="19"/>
  <c r="P33" i="19" s="1"/>
  <c r="Q25" i="19"/>
  <c r="P25" i="19" s="1"/>
  <c r="Q18" i="19"/>
  <c r="P18" i="19" s="1"/>
  <c r="Q22" i="19"/>
  <c r="P22" i="19" s="1"/>
  <c r="Q17" i="19"/>
  <c r="P17" i="19" s="1"/>
  <c r="Q30" i="19"/>
  <c r="P30" i="19" s="1"/>
  <c r="Q4" i="19"/>
  <c r="P4" i="19" s="1"/>
  <c r="Q39" i="19"/>
  <c r="P39" i="19" s="1"/>
  <c r="Q28" i="17"/>
  <c r="P28" i="17" s="1"/>
  <c r="R58" i="17"/>
  <c r="Q58" i="17"/>
  <c r="P58" i="17" s="1"/>
  <c r="R57" i="17"/>
  <c r="Q57" i="17"/>
  <c r="P57" i="17" s="1"/>
  <c r="R60" i="17"/>
  <c r="Q60" i="17"/>
  <c r="P60" i="17" s="1"/>
  <c r="Q19" i="17"/>
  <c r="Q40" i="17"/>
  <c r="P40" i="17" s="1"/>
  <c r="Q23" i="17"/>
  <c r="P23" i="17" s="1"/>
  <c r="Q50" i="17"/>
  <c r="P50" i="17" s="1"/>
  <c r="Q11" i="17"/>
  <c r="Q14" i="17"/>
  <c r="Q3" i="17"/>
  <c r="Q21" i="17"/>
  <c r="P21" i="17" s="1"/>
  <c r="Q20" i="17"/>
  <c r="P20" i="17" s="1"/>
  <c r="R61" i="17"/>
  <c r="Q61" i="17"/>
  <c r="P61" i="17" s="1"/>
  <c r="Q46" i="17"/>
  <c r="P46" i="17" s="1"/>
  <c r="Q30" i="17"/>
  <c r="P30" i="17" s="1"/>
  <c r="R59" i="17"/>
  <c r="Q59" i="17"/>
  <c r="P59" i="17" s="1"/>
  <c r="Q44" i="17"/>
  <c r="P44" i="17" s="1"/>
  <c r="R55" i="17"/>
  <c r="Q55" i="17"/>
  <c r="P55" i="17" s="1"/>
  <c r="Q41" i="17"/>
  <c r="P41" i="17" s="1"/>
  <c r="Q47" i="17"/>
  <c r="P47" i="17" s="1"/>
  <c r="R53" i="17"/>
  <c r="Q53" i="17"/>
  <c r="P53" i="17" s="1"/>
  <c r="Q32" i="17"/>
  <c r="P32" i="17" s="1"/>
  <c r="Q45" i="17"/>
  <c r="P45" i="17" s="1"/>
  <c r="Q48" i="17"/>
  <c r="P48" i="17" s="1"/>
  <c r="Q10" i="17"/>
  <c r="Q51" i="17"/>
  <c r="P51" i="17" s="1"/>
  <c r="Q18" i="17"/>
  <c r="P18" i="17" s="1"/>
  <c r="Q27" i="17"/>
  <c r="P27" i="17" s="1"/>
  <c r="Q43" i="17"/>
  <c r="P43" i="17" s="1"/>
  <c r="Q29" i="17"/>
  <c r="P29" i="17" s="1"/>
  <c r="Q35" i="17"/>
  <c r="P35" i="17" s="1"/>
  <c r="Q17" i="17"/>
  <c r="Q36" i="17"/>
  <c r="P36" i="17" s="1"/>
  <c r="R56" i="17"/>
  <c r="Q56" i="17"/>
  <c r="P56" i="17" s="1"/>
  <c r="Q42" i="17"/>
  <c r="P42" i="17" s="1"/>
  <c r="Q6" i="17"/>
  <c r="Q33" i="17"/>
  <c r="P33" i="17" s="1"/>
  <c r="Q37" i="17"/>
  <c r="P37" i="17" s="1"/>
  <c r="Q31" i="17"/>
  <c r="P31" i="17" s="1"/>
  <c r="Q25" i="17"/>
  <c r="P25" i="17" s="1"/>
  <c r="Q16" i="17"/>
  <c r="Q24" i="17"/>
  <c r="P24" i="17" s="1"/>
  <c r="Q13" i="17"/>
  <c r="P13" i="17" s="1"/>
  <c r="Q12" i="17"/>
  <c r="Q52" i="17"/>
  <c r="P52" i="17" s="1"/>
  <c r="Q9" i="17"/>
  <c r="P9" i="17" s="1"/>
  <c r="Q4" i="17"/>
  <c r="Q39" i="17"/>
  <c r="P39" i="17" s="1"/>
  <c r="Q22" i="17"/>
  <c r="P22" i="17" s="1"/>
  <c r="Q7" i="17"/>
  <c r="Q5" i="17"/>
  <c r="Q8" i="17"/>
  <c r="Q38" i="17"/>
  <c r="P38" i="17" s="1"/>
  <c r="Q15" i="17"/>
  <c r="P15" i="17" s="1"/>
  <c r="R54" i="17"/>
  <c r="Q54" i="17"/>
  <c r="P54" i="17" s="1"/>
  <c r="Q26" i="17"/>
  <c r="P26" i="17" s="1"/>
  <c r="Q34" i="17"/>
  <c r="P34" i="17" s="1"/>
  <c r="R58" i="15"/>
  <c r="Q58" i="15"/>
  <c r="P58" i="15" s="1"/>
  <c r="R57" i="15"/>
  <c r="Q57" i="15"/>
  <c r="P57" i="15" s="1"/>
  <c r="R56" i="15"/>
  <c r="Q56" i="15"/>
  <c r="B56" i="15" s="1"/>
  <c r="R55" i="15"/>
  <c r="Q55" i="15"/>
  <c r="P55" i="15" s="1"/>
  <c r="R54" i="15"/>
  <c r="Q54" i="15"/>
  <c r="B54" i="15" s="1"/>
  <c r="R53" i="15"/>
  <c r="Q53" i="15"/>
  <c r="P53" i="15" s="1"/>
  <c r="R52" i="15"/>
  <c r="Q52" i="15"/>
  <c r="B52" i="15" s="1"/>
  <c r="R51" i="15"/>
  <c r="Q51" i="15"/>
  <c r="P51" i="15" s="1"/>
  <c r="R50" i="15"/>
  <c r="Q50" i="15"/>
  <c r="P50" i="15" s="1"/>
  <c r="R49" i="15"/>
  <c r="Q49" i="15"/>
  <c r="P49" i="15" s="1"/>
  <c r="Q12" i="15"/>
  <c r="Q6" i="15"/>
  <c r="P6" i="15" s="1"/>
  <c r="R47" i="15"/>
  <c r="Q47" i="15"/>
  <c r="B47" i="15" s="1"/>
  <c r="Q10" i="15"/>
  <c r="Q20" i="15"/>
  <c r="Q7" i="15"/>
  <c r="P7" i="15" s="1"/>
  <c r="R39" i="15"/>
  <c r="Q39" i="15"/>
  <c r="B39" i="15" s="1"/>
  <c r="Q26" i="15"/>
  <c r="R41" i="15"/>
  <c r="Q41" i="15"/>
  <c r="Q17" i="15"/>
  <c r="R46" i="15"/>
  <c r="Q46" i="15"/>
  <c r="B46" i="15" s="1"/>
  <c r="R38" i="15"/>
  <c r="Q38" i="15"/>
  <c r="B38" i="15" s="1"/>
  <c r="R40" i="15"/>
  <c r="Q40" i="15"/>
  <c r="B40" i="15" s="1"/>
  <c r="R43" i="15"/>
  <c r="Q43" i="15"/>
  <c r="R42" i="15"/>
  <c r="Q42" i="15"/>
  <c r="B42" i="15" s="1"/>
  <c r="Q22" i="15"/>
  <c r="Q15" i="15"/>
  <c r="Q25" i="15"/>
  <c r="Q16" i="15"/>
  <c r="Q35" i="15"/>
  <c r="B35" i="15" s="1"/>
  <c r="Q36" i="15"/>
  <c r="P36" i="15" s="1"/>
  <c r="R44" i="15"/>
  <c r="Q44" i="15"/>
  <c r="B44" i="15" s="1"/>
  <c r="Q33" i="15"/>
  <c r="B33" i="15" s="1"/>
  <c r="Q37" i="15"/>
  <c r="P37" i="15" s="1"/>
  <c r="R48" i="15"/>
  <c r="Q48" i="15"/>
  <c r="Q24" i="15"/>
  <c r="R45" i="15"/>
  <c r="Q45" i="15"/>
  <c r="Q28" i="15"/>
  <c r="Q5" i="15"/>
  <c r="P5" i="15" s="1"/>
  <c r="Q3" i="15"/>
  <c r="P3" i="15" s="1"/>
  <c r="Q19" i="15"/>
  <c r="Q11" i="15"/>
  <c r="Q30" i="15"/>
  <c r="Q8" i="15"/>
  <c r="P8" i="15" s="1"/>
  <c r="Q9" i="15"/>
  <c r="P9" i="15" s="1"/>
  <c r="Q18" i="15"/>
  <c r="Q4" i="15"/>
  <c r="P4" i="15" s="1"/>
  <c r="Q34" i="15"/>
  <c r="B34" i="15" s="1"/>
  <c r="Q27" i="15"/>
  <c r="Q32" i="15"/>
  <c r="Q23" i="15"/>
  <c r="Q13" i="15"/>
  <c r="Q14" i="15"/>
  <c r="Q29" i="15"/>
  <c r="Q31" i="15"/>
  <c r="Q21" i="15"/>
  <c r="R57" i="13"/>
  <c r="Q57" i="13"/>
  <c r="P57" i="13" s="1"/>
  <c r="R56" i="13"/>
  <c r="Q56" i="13"/>
  <c r="P56" i="13" s="1"/>
  <c r="R55" i="13"/>
  <c r="Q55" i="13"/>
  <c r="P55" i="13" s="1"/>
  <c r="R54" i="13"/>
  <c r="Q54" i="13"/>
  <c r="B54" i="13" s="1"/>
  <c r="R53" i="13"/>
  <c r="Q53" i="13"/>
  <c r="B53" i="13" s="1"/>
  <c r="R52" i="13"/>
  <c r="Q52" i="13"/>
  <c r="P52" i="13" s="1"/>
  <c r="R51" i="13"/>
  <c r="Q51" i="13"/>
  <c r="P51" i="13" s="1"/>
  <c r="R39" i="13"/>
  <c r="Q23" i="13"/>
  <c r="P23" i="13" s="1"/>
  <c r="Q42" i="13"/>
  <c r="Q40" i="13"/>
  <c r="Q22" i="13"/>
  <c r="P22" i="13" s="1"/>
  <c r="Q35" i="13"/>
  <c r="P35" i="13" s="1"/>
  <c r="Q30" i="13"/>
  <c r="P30" i="13" s="1"/>
  <c r="R49" i="13"/>
  <c r="Q49" i="13"/>
  <c r="B49" i="13" s="1"/>
  <c r="Q8" i="13"/>
  <c r="Q33" i="13"/>
  <c r="P33" i="13" s="1"/>
  <c r="Q36" i="13"/>
  <c r="B36" i="13" s="1"/>
  <c r="R43" i="13"/>
  <c r="Q43" i="13"/>
  <c r="Q11" i="13"/>
  <c r="P11" i="13" s="1"/>
  <c r="Q44" i="13"/>
  <c r="Q48" i="13"/>
  <c r="Q47" i="13"/>
  <c r="Q10" i="13"/>
  <c r="P10" i="13" s="1"/>
  <c r="Q18" i="13"/>
  <c r="P18" i="13" s="1"/>
  <c r="Q45" i="13"/>
  <c r="Q5" i="13"/>
  <c r="Q20" i="13"/>
  <c r="P20" i="13" s="1"/>
  <c r="R40" i="13"/>
  <c r="R37" i="13"/>
  <c r="Q37" i="13"/>
  <c r="Q46" i="13"/>
  <c r="Q28" i="13"/>
  <c r="P28" i="13" s="1"/>
  <c r="Q3" i="13"/>
  <c r="R36" i="13"/>
  <c r="Q29" i="13"/>
  <c r="P29" i="13" s="1"/>
  <c r="Q25" i="13"/>
  <c r="P25" i="13" s="1"/>
  <c r="R50" i="13"/>
  <c r="Q50" i="13"/>
  <c r="R41" i="13"/>
  <c r="Q41" i="13"/>
  <c r="R38" i="13"/>
  <c r="Q17" i="13"/>
  <c r="P17" i="13" s="1"/>
  <c r="Q34" i="13"/>
  <c r="P34" i="13" s="1"/>
  <c r="Q38" i="13"/>
  <c r="Q15" i="13"/>
  <c r="P15" i="13" s="1"/>
  <c r="Q39" i="13"/>
  <c r="Q7" i="13"/>
  <c r="Q21" i="13"/>
  <c r="P21" i="13" s="1"/>
  <c r="Q26" i="13"/>
  <c r="P26" i="13" s="1"/>
  <c r="Q31" i="13"/>
  <c r="P31" i="13" s="1"/>
  <c r="Q12" i="13"/>
  <c r="P12" i="13" s="1"/>
  <c r="Q24" i="13"/>
  <c r="P24" i="13" s="1"/>
  <c r="Q14" i="13"/>
  <c r="P14" i="13" s="1"/>
  <c r="Q27" i="13"/>
  <c r="P27" i="13" s="1"/>
  <c r="Q32" i="13"/>
  <c r="P32" i="13" s="1"/>
  <c r="Q19" i="13"/>
  <c r="P19" i="13" s="1"/>
  <c r="Q6" i="13"/>
  <c r="Q9" i="13"/>
  <c r="Q16" i="13"/>
  <c r="P16" i="13" s="1"/>
  <c r="Q13" i="13"/>
  <c r="P13" i="13" s="1"/>
  <c r="Q4" i="13"/>
  <c r="R60" i="11"/>
  <c r="Q60" i="11"/>
  <c r="P60" i="11" s="1"/>
  <c r="R59" i="11"/>
  <c r="Q59" i="11"/>
  <c r="P59" i="11" s="1"/>
  <c r="R58" i="11"/>
  <c r="Q58" i="11"/>
  <c r="P58" i="11" s="1"/>
  <c r="R57" i="11"/>
  <c r="Q57" i="11"/>
  <c r="B57" i="11" s="1"/>
  <c r="R56" i="11"/>
  <c r="Q56" i="11"/>
  <c r="P56" i="11" s="1"/>
  <c r="R55" i="11"/>
  <c r="Q55" i="11"/>
  <c r="P55" i="11" s="1"/>
  <c r="R54" i="11"/>
  <c r="Q54" i="11"/>
  <c r="P54" i="11" s="1"/>
  <c r="R53" i="11"/>
  <c r="Q53" i="11"/>
  <c r="B53" i="11" s="1"/>
  <c r="R52" i="11"/>
  <c r="Q52" i="11"/>
  <c r="P52" i="11" s="1"/>
  <c r="R51" i="11"/>
  <c r="Q51" i="11"/>
  <c r="P51" i="11" s="1"/>
  <c r="R49" i="11"/>
  <c r="Q49" i="11"/>
  <c r="P49" i="11" s="1"/>
  <c r="R44" i="11"/>
  <c r="Q44" i="11"/>
  <c r="P44" i="11" s="1"/>
  <c r="R45" i="11"/>
  <c r="Q45" i="11"/>
  <c r="P45" i="11" s="1"/>
  <c r="R47" i="11"/>
  <c r="Q47" i="11"/>
  <c r="P47" i="11" s="1"/>
  <c r="Q11" i="11"/>
  <c r="P11" i="11" s="1"/>
  <c r="R39" i="11"/>
  <c r="Q39" i="11"/>
  <c r="B39" i="11" s="1"/>
  <c r="Q8" i="11"/>
  <c r="R34" i="11"/>
  <c r="Q34" i="11"/>
  <c r="P34" i="11" s="1"/>
  <c r="Q14" i="11"/>
  <c r="R40" i="11"/>
  <c r="Q40" i="11"/>
  <c r="R43" i="11"/>
  <c r="Q43" i="11"/>
  <c r="P43" i="11" s="1"/>
  <c r="R31" i="11"/>
  <c r="Q31" i="11"/>
  <c r="P31" i="11" s="1"/>
  <c r="Q32" i="11"/>
  <c r="P32" i="11" s="1"/>
  <c r="R28" i="11"/>
  <c r="Q28" i="11"/>
  <c r="P28" i="11" s="1"/>
  <c r="R46" i="11"/>
  <c r="Q46" i="11"/>
  <c r="P46" i="11" s="1"/>
  <c r="Q22" i="11"/>
  <c r="P22" i="11" s="1"/>
  <c r="R27" i="11"/>
  <c r="Q27" i="11"/>
  <c r="P27" i="11" s="1"/>
  <c r="Q20" i="11"/>
  <c r="P20" i="11" s="1"/>
  <c r="Q26" i="11"/>
  <c r="P26" i="11" s="1"/>
  <c r="Q4" i="11"/>
  <c r="R48" i="11"/>
  <c r="Q48" i="11"/>
  <c r="P48" i="11" s="1"/>
  <c r="R33" i="11"/>
  <c r="Q33" i="11"/>
  <c r="P33" i="11" s="1"/>
  <c r="Q7" i="11"/>
  <c r="Q29" i="11"/>
  <c r="P29" i="11" s="1"/>
  <c r="Q9" i="11"/>
  <c r="Q37" i="11"/>
  <c r="P37" i="11" s="1"/>
  <c r="R41" i="11"/>
  <c r="Q41" i="11"/>
  <c r="Q10" i="11"/>
  <c r="Q15" i="11"/>
  <c r="P15" i="11" s="1"/>
  <c r="Q38" i="11"/>
  <c r="P38" i="11" s="1"/>
  <c r="R42" i="11"/>
  <c r="Q42" i="11"/>
  <c r="R36" i="11"/>
  <c r="Q36" i="11"/>
  <c r="P36" i="11" s="1"/>
  <c r="R23" i="11"/>
  <c r="Q23" i="11"/>
  <c r="P23" i="11" s="1"/>
  <c r="Q16" i="11"/>
  <c r="P16" i="11" s="1"/>
  <c r="Q13" i="11"/>
  <c r="P3" i="11"/>
  <c r="Q17" i="11"/>
  <c r="P17" i="11" s="1"/>
  <c r="R50" i="11"/>
  <c r="Q50" i="11"/>
  <c r="B50" i="11" s="1"/>
  <c r="Q30" i="11"/>
  <c r="P30" i="11" s="1"/>
  <c r="R24" i="11"/>
  <c r="Q24" i="11"/>
  <c r="P24" i="11" s="1"/>
  <c r="Q25" i="11"/>
  <c r="P25" i="11" s="1"/>
  <c r="Q12" i="11"/>
  <c r="Q35" i="11"/>
  <c r="P35" i="11" s="1"/>
  <c r="Q6" i="11"/>
  <c r="Q18" i="11"/>
  <c r="P18" i="11" s="1"/>
  <c r="Q5" i="11"/>
  <c r="Q21" i="11"/>
  <c r="P21" i="11" s="1"/>
  <c r="Q19" i="11"/>
  <c r="P19" i="11" s="1"/>
  <c r="R77" i="9"/>
  <c r="Q77" i="9"/>
  <c r="P77" i="9" s="1"/>
  <c r="R76" i="9"/>
  <c r="Q76" i="9"/>
  <c r="P76" i="9" s="1"/>
  <c r="R75" i="9"/>
  <c r="Q75" i="9"/>
  <c r="P75" i="9" s="1"/>
  <c r="R74" i="9"/>
  <c r="Q74" i="9"/>
  <c r="P74" i="9" s="1"/>
  <c r="R73" i="9"/>
  <c r="Q73" i="9"/>
  <c r="P73" i="9" s="1"/>
  <c r="R72" i="9"/>
  <c r="Q72" i="9"/>
  <c r="P72" i="9" s="1"/>
  <c r="R71" i="9"/>
  <c r="Q71" i="9"/>
  <c r="P71" i="9" s="1"/>
  <c r="R70" i="9"/>
  <c r="Q70" i="9"/>
  <c r="P70" i="9" s="1"/>
  <c r="R69" i="9"/>
  <c r="Q69" i="9"/>
  <c r="P69" i="9" s="1"/>
  <c r="R68" i="9"/>
  <c r="Q68" i="9"/>
  <c r="B68" i="9" s="1"/>
  <c r="R67" i="9"/>
  <c r="Q67" i="9"/>
  <c r="P67" i="9" s="1"/>
  <c r="Q41" i="9"/>
  <c r="R15" i="9"/>
  <c r="Q15" i="9"/>
  <c r="P15" i="9" s="1"/>
  <c r="R30" i="9"/>
  <c r="Q30" i="9"/>
  <c r="Q6" i="9"/>
  <c r="P6" i="9" s="1"/>
  <c r="Q28" i="9"/>
  <c r="P28" i="9" s="1"/>
  <c r="R20" i="9"/>
  <c r="Q20" i="9"/>
  <c r="P20" i="9" s="1"/>
  <c r="R52" i="9"/>
  <c r="Q52" i="9"/>
  <c r="R61" i="9"/>
  <c r="Q61" i="9"/>
  <c r="P61" i="9" s="1"/>
  <c r="Q23" i="9"/>
  <c r="P23" i="9" s="1"/>
  <c r="Q4" i="9"/>
  <c r="P4" i="9" s="1"/>
  <c r="Q43" i="9"/>
  <c r="Q7" i="9"/>
  <c r="P7" i="9" s="1"/>
  <c r="R60" i="9"/>
  <c r="Q60" i="9"/>
  <c r="P60" i="9" s="1"/>
  <c r="Q18" i="9"/>
  <c r="P18" i="9" s="1"/>
  <c r="R35" i="9"/>
  <c r="Q35" i="9"/>
  <c r="R45" i="9"/>
  <c r="Q45" i="9"/>
  <c r="B45" i="9" s="1"/>
  <c r="R56" i="9"/>
  <c r="Q56" i="9"/>
  <c r="P56" i="9" s="1"/>
  <c r="R65" i="9"/>
  <c r="Q65" i="9"/>
  <c r="P65" i="9" s="1"/>
  <c r="R14" i="9"/>
  <c r="Q14" i="9"/>
  <c r="P14" i="9" s="1"/>
  <c r="R36" i="9"/>
  <c r="Q36" i="9"/>
  <c r="Q40" i="9"/>
  <c r="R19" i="9"/>
  <c r="Q19" i="9"/>
  <c r="P19" i="9" s="1"/>
  <c r="Q42" i="9"/>
  <c r="R57" i="9"/>
  <c r="Q57" i="9"/>
  <c r="P57" i="9" s="1"/>
  <c r="R49" i="9"/>
  <c r="Q49" i="9"/>
  <c r="R13" i="9"/>
  <c r="Q13" i="9"/>
  <c r="P13" i="9" s="1"/>
  <c r="R54" i="9"/>
  <c r="Q54" i="9"/>
  <c r="P54" i="9" s="1"/>
  <c r="R51" i="9"/>
  <c r="Q51" i="9"/>
  <c r="B51" i="9" s="1"/>
  <c r="Q38" i="9"/>
  <c r="Q16" i="9"/>
  <c r="P16" i="9" s="1"/>
  <c r="R58" i="9"/>
  <c r="Q58" i="9"/>
  <c r="P58" i="9" s="1"/>
  <c r="Q10" i="9"/>
  <c r="P10" i="9" s="1"/>
  <c r="R64" i="9"/>
  <c r="Q64" i="9"/>
  <c r="P64" i="9" s="1"/>
  <c r="R55" i="9"/>
  <c r="Q55" i="9"/>
  <c r="P55" i="9" s="1"/>
  <c r="R22" i="9"/>
  <c r="Q22" i="9"/>
  <c r="P22" i="9" s="1"/>
  <c r="R33" i="9"/>
  <c r="Q33" i="9"/>
  <c r="Q24" i="9"/>
  <c r="P24" i="9" s="1"/>
  <c r="R50" i="9"/>
  <c r="Q50" i="9"/>
  <c r="B50" i="9" s="1"/>
  <c r="R62" i="9"/>
  <c r="Q62" i="9"/>
  <c r="P62" i="9" s="1"/>
  <c r="R47" i="9"/>
  <c r="Q47" i="9"/>
  <c r="Q44" i="9"/>
  <c r="R48" i="9"/>
  <c r="Q48" i="9"/>
  <c r="R21" i="9"/>
  <c r="Q21" i="9"/>
  <c r="P21" i="9" s="1"/>
  <c r="Q9" i="9"/>
  <c r="P9" i="9" s="1"/>
  <c r="R59" i="9"/>
  <c r="Q59" i="9"/>
  <c r="P59" i="9" s="1"/>
  <c r="R66" i="9"/>
  <c r="Q66" i="9"/>
  <c r="P66" i="9" s="1"/>
  <c r="R63" i="9"/>
  <c r="Q63" i="9"/>
  <c r="P63" i="9" s="1"/>
  <c r="Q37" i="9"/>
  <c r="R11" i="9"/>
  <c r="Q11" i="9"/>
  <c r="P11" i="9" s="1"/>
  <c r="Q25" i="9"/>
  <c r="P25" i="9" s="1"/>
  <c r="Q39" i="9"/>
  <c r="Q34" i="9"/>
  <c r="R53" i="9"/>
  <c r="Q53" i="9"/>
  <c r="B53" i="9" s="1"/>
  <c r="R17" i="9"/>
  <c r="Q17" i="9"/>
  <c r="P17" i="9" s="1"/>
  <c r="R12" i="9"/>
  <c r="Q12" i="9"/>
  <c r="P12" i="9" s="1"/>
  <c r="R26" i="9"/>
  <c r="Q26" i="9"/>
  <c r="P26" i="9" s="1"/>
  <c r="Q27" i="9"/>
  <c r="P27" i="9" s="1"/>
  <c r="Q8" i="9"/>
  <c r="P8" i="9" s="1"/>
  <c r="R46" i="9"/>
  <c r="Q46" i="9"/>
  <c r="B46" i="9" s="1"/>
  <c r="Q3" i="9"/>
  <c r="R31" i="9"/>
  <c r="Q31" i="9"/>
  <c r="Q29" i="9"/>
  <c r="P29" i="9" s="1"/>
  <c r="R32" i="9"/>
  <c r="Q32" i="9"/>
  <c r="Q5" i="9"/>
  <c r="P5" i="9" s="1"/>
  <c r="Q50" i="7"/>
  <c r="P50" i="7"/>
  <c r="O50" i="7" s="1"/>
  <c r="Q49" i="7"/>
  <c r="P49" i="7"/>
  <c r="O49" i="7" s="1"/>
  <c r="Q48" i="7"/>
  <c r="P48" i="7"/>
  <c r="O48" i="7" s="1"/>
  <c r="Q47" i="7"/>
  <c r="P47" i="7"/>
  <c r="O47" i="7" s="1"/>
  <c r="Q46" i="7"/>
  <c r="P46" i="7"/>
  <c r="O46" i="7" s="1"/>
  <c r="Q45" i="7"/>
  <c r="P45" i="7"/>
  <c r="O45" i="7" s="1"/>
  <c r="Q44" i="7"/>
  <c r="P44" i="7"/>
  <c r="O44" i="7" s="1"/>
  <c r="Q43" i="7"/>
  <c r="P43" i="7"/>
  <c r="O43" i="7" s="1"/>
  <c r="Q42" i="7"/>
  <c r="P42" i="7"/>
  <c r="O42" i="7" s="1"/>
  <c r="Q41" i="7"/>
  <c r="P41" i="7"/>
  <c r="O41" i="7" s="1"/>
  <c r="Q39" i="7"/>
  <c r="P39" i="7"/>
  <c r="O39" i="7" s="1"/>
  <c r="Q37" i="7"/>
  <c r="P37" i="7"/>
  <c r="O37" i="7" s="1"/>
  <c r="Q32" i="7"/>
  <c r="P32" i="7"/>
  <c r="O32" i="7" s="1"/>
  <c r="Q40" i="7"/>
  <c r="P40" i="7"/>
  <c r="O40" i="7" s="1"/>
  <c r="Q36" i="7"/>
  <c r="P36" i="7"/>
  <c r="O36" i="7" s="1"/>
  <c r="Q35" i="7"/>
  <c r="P35" i="7"/>
  <c r="Q27" i="7"/>
  <c r="P27" i="7"/>
  <c r="O27" i="7" s="1"/>
  <c r="Q3" i="7"/>
  <c r="U22" i="7" s="1"/>
  <c r="F23" i="27" s="1"/>
  <c r="P3" i="7"/>
  <c r="O3" i="7" s="1"/>
  <c r="P12" i="7"/>
  <c r="O12" i="7" s="1"/>
  <c r="P9" i="7"/>
  <c r="O9" i="7" s="1"/>
  <c r="Q8" i="7"/>
  <c r="P8" i="7"/>
  <c r="Q17" i="7"/>
  <c r="P17" i="7"/>
  <c r="O17" i="7" s="1"/>
  <c r="P21" i="7"/>
  <c r="Q34" i="7"/>
  <c r="P34" i="7"/>
  <c r="O34" i="7" s="1"/>
  <c r="Q5" i="7"/>
  <c r="P5" i="7"/>
  <c r="O5" i="7" s="1"/>
  <c r="Q19" i="7"/>
  <c r="P19" i="7"/>
  <c r="O19" i="7" s="1"/>
  <c r="Q38" i="7"/>
  <c r="P38" i="7"/>
  <c r="O38" i="7" s="1"/>
  <c r="Q28" i="7"/>
  <c r="P28" i="7"/>
  <c r="O28" i="7" s="1"/>
  <c r="Q31" i="7"/>
  <c r="P31" i="7"/>
  <c r="O31" i="7" s="1"/>
  <c r="Q23" i="7"/>
  <c r="P23" i="7"/>
  <c r="P15" i="7"/>
  <c r="Q33" i="7"/>
  <c r="P33" i="7"/>
  <c r="O33" i="7" s="1"/>
  <c r="Q25" i="7"/>
  <c r="P25" i="7"/>
  <c r="Q4" i="7"/>
  <c r="P4" i="7"/>
  <c r="O4" i="7" s="1"/>
  <c r="P14" i="7"/>
  <c r="Q30" i="7"/>
  <c r="P30" i="7"/>
  <c r="P18" i="7"/>
  <c r="Q24" i="7"/>
  <c r="P24" i="7"/>
  <c r="O24" i="7" s="1"/>
  <c r="Q29" i="7"/>
  <c r="P29" i="7"/>
  <c r="Q22" i="7"/>
  <c r="P22" i="7"/>
  <c r="B22" i="7" s="1"/>
  <c r="P13" i="7"/>
  <c r="Q26" i="7"/>
  <c r="P26" i="7"/>
  <c r="O26" i="7" s="1"/>
  <c r="Q16" i="7"/>
  <c r="P16" i="7"/>
  <c r="Q6" i="7"/>
  <c r="P6" i="7"/>
  <c r="Q11" i="7"/>
  <c r="P11" i="7"/>
  <c r="O11" i="7" s="1"/>
  <c r="Q10" i="7"/>
  <c r="P10" i="7"/>
  <c r="P20" i="7"/>
  <c r="Q7" i="7"/>
  <c r="P7" i="7"/>
  <c r="O7" i="7" s="1"/>
  <c r="Q56" i="5"/>
  <c r="Q55" i="5"/>
  <c r="Q54" i="5"/>
  <c r="Q53" i="5"/>
  <c r="Q52" i="5"/>
  <c r="Q51" i="5"/>
  <c r="Q50" i="5"/>
  <c r="Q49" i="5"/>
  <c r="Q48" i="5"/>
  <c r="Q5" i="5"/>
  <c r="U41" i="5" s="1"/>
  <c r="E42" i="27" s="1"/>
  <c r="Q38" i="5"/>
  <c r="Q47" i="5"/>
  <c r="Q7" i="5"/>
  <c r="Q14" i="5"/>
  <c r="Q26" i="5"/>
  <c r="Q36" i="5"/>
  <c r="Q37" i="5"/>
  <c r="Q46" i="5"/>
  <c r="Q41" i="5"/>
  <c r="Q25" i="5"/>
  <c r="Q12" i="5"/>
  <c r="Q34" i="5"/>
  <c r="Q40" i="5"/>
  <c r="Q23" i="5"/>
  <c r="Q44" i="5"/>
  <c r="Q45" i="5"/>
  <c r="Q11" i="5"/>
  <c r="Q42" i="5"/>
  <c r="Q43" i="5"/>
  <c r="Q6" i="5"/>
  <c r="U29" i="5" s="1"/>
  <c r="E30" i="27" s="1"/>
  <c r="Q35" i="5"/>
  <c r="Q39" i="5"/>
  <c r="Q4" i="5"/>
  <c r="U15" i="5" s="1"/>
  <c r="E16" i="27" s="1"/>
  <c r="Q24" i="5"/>
  <c r="Q3" i="5"/>
  <c r="U40" i="5" s="1"/>
  <c r="E41" i="27" s="1"/>
  <c r="Q8" i="5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1" i="3"/>
  <c r="Q19" i="3"/>
  <c r="Q20" i="3"/>
  <c r="Q15" i="3"/>
  <c r="Q12" i="3"/>
  <c r="Q13" i="3"/>
  <c r="Q8" i="3"/>
  <c r="Q22" i="3"/>
  <c r="Q3" i="3"/>
  <c r="Q17" i="3"/>
  <c r="Q18" i="3"/>
  <c r="Q16" i="3"/>
  <c r="Q4" i="3"/>
  <c r="Q14" i="3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15" i="1"/>
  <c r="Q3" i="1"/>
  <c r="Q25" i="1"/>
  <c r="Q18" i="1"/>
  <c r="Q22" i="1"/>
  <c r="Q26" i="1"/>
  <c r="Q21" i="1"/>
  <c r="Q24" i="1"/>
  <c r="Q20" i="1"/>
  <c r="Q27" i="1"/>
  <c r="Q23" i="1"/>
  <c r="Q19" i="1"/>
  <c r="Q4" i="1"/>
  <c r="Q14" i="1"/>
  <c r="Q16" i="1"/>
  <c r="Q17" i="1"/>
  <c r="Q7" i="1"/>
  <c r="Q6" i="1"/>
  <c r="Q5" i="1"/>
  <c r="P5" i="26" l="1"/>
  <c r="P41" i="27"/>
  <c r="P4" i="26"/>
  <c r="P6" i="27"/>
  <c r="P3" i="26"/>
  <c r="P9" i="27"/>
  <c r="P8" i="25"/>
  <c r="O10" i="27"/>
  <c r="P4" i="25"/>
  <c r="O24" i="27"/>
  <c r="V24" i="27" s="1"/>
  <c r="P10" i="25"/>
  <c r="O5" i="27"/>
  <c r="P9" i="25"/>
  <c r="O33" i="27"/>
  <c r="V33" i="27" s="1"/>
  <c r="P13" i="25"/>
  <c r="B13" i="25"/>
  <c r="O9" i="27"/>
  <c r="P7" i="25"/>
  <c r="O22" i="27"/>
  <c r="V22" i="27" s="1"/>
  <c r="P12" i="25"/>
  <c r="O30" i="27"/>
  <c r="V30" i="27" s="1"/>
  <c r="P3" i="25"/>
  <c r="O25" i="27"/>
  <c r="V25" i="27" s="1"/>
  <c r="P6" i="25"/>
  <c r="O40" i="27"/>
  <c r="V40" i="27" s="1"/>
  <c r="P11" i="25"/>
  <c r="O39" i="27"/>
  <c r="V39" i="27" s="1"/>
  <c r="M42" i="27"/>
  <c r="V42" i="27" s="1"/>
  <c r="P6" i="17"/>
  <c r="K15" i="27"/>
  <c r="P10" i="17"/>
  <c r="K40" i="27"/>
  <c r="P4" i="17"/>
  <c r="K25" i="27"/>
  <c r="P19" i="17"/>
  <c r="K10" i="27"/>
  <c r="P12" i="17"/>
  <c r="K29" i="27"/>
  <c r="P17" i="17"/>
  <c r="K33" i="27"/>
  <c r="P7" i="17"/>
  <c r="K39" i="27"/>
  <c r="P16" i="17"/>
  <c r="K8" i="27"/>
  <c r="P3" i="17"/>
  <c r="K23" i="27"/>
  <c r="P8" i="17"/>
  <c r="P14" i="17"/>
  <c r="K24" i="27"/>
  <c r="P5" i="17"/>
  <c r="P62" i="17" s="1"/>
  <c r="K34" i="27"/>
  <c r="P11" i="17"/>
  <c r="K7" i="27"/>
  <c r="P31" i="15"/>
  <c r="B31" i="15"/>
  <c r="P13" i="15"/>
  <c r="B13" i="15"/>
  <c r="P10" i="15"/>
  <c r="B10" i="15"/>
  <c r="P30" i="15"/>
  <c r="B30" i="15"/>
  <c r="P23" i="15"/>
  <c r="B23" i="15"/>
  <c r="P32" i="15"/>
  <c r="B32" i="15"/>
  <c r="P28" i="15"/>
  <c r="B28" i="15"/>
  <c r="P16" i="15"/>
  <c r="B16" i="15"/>
  <c r="P11" i="15"/>
  <c r="B11" i="15"/>
  <c r="P27" i="15"/>
  <c r="B27" i="15"/>
  <c r="P25" i="15"/>
  <c r="B25" i="15"/>
  <c r="P15" i="15"/>
  <c r="B15" i="15"/>
  <c r="P17" i="15"/>
  <c r="B17" i="15"/>
  <c r="P12" i="15"/>
  <c r="B12" i="15"/>
  <c r="P29" i="15"/>
  <c r="B29" i="15"/>
  <c r="P24" i="15"/>
  <c r="B24" i="15"/>
  <c r="P22" i="15"/>
  <c r="B22" i="15"/>
  <c r="P20" i="15"/>
  <c r="B20" i="15"/>
  <c r="P18" i="15"/>
  <c r="B18" i="15"/>
  <c r="P19" i="15"/>
  <c r="B19" i="15"/>
  <c r="P26" i="15"/>
  <c r="B26" i="15"/>
  <c r="P14" i="15"/>
  <c r="B14" i="15"/>
  <c r="P21" i="15"/>
  <c r="B21" i="15"/>
  <c r="P35" i="15"/>
  <c r="J15" i="27"/>
  <c r="P34" i="15"/>
  <c r="P33" i="15"/>
  <c r="J33" i="27"/>
  <c r="P7" i="13"/>
  <c r="I38" i="27"/>
  <c r="P9" i="13"/>
  <c r="I39" i="27"/>
  <c r="P6" i="13"/>
  <c r="I27" i="27"/>
  <c r="P3" i="13"/>
  <c r="I19" i="27"/>
  <c r="P4" i="13"/>
  <c r="I41" i="27"/>
  <c r="P5" i="13"/>
  <c r="I33" i="27"/>
  <c r="P8" i="13"/>
  <c r="I26" i="27"/>
  <c r="P3" i="9"/>
  <c r="P9" i="11"/>
  <c r="P14" i="11"/>
  <c r="P6" i="11"/>
  <c r="P12" i="11"/>
  <c r="P7" i="11"/>
  <c r="P4" i="11"/>
  <c r="P10" i="11"/>
  <c r="P5" i="11"/>
  <c r="P8" i="11"/>
  <c r="P13" i="11"/>
  <c r="G4" i="27"/>
  <c r="P33" i="9"/>
  <c r="B33" i="9"/>
  <c r="P41" i="9"/>
  <c r="B41" i="9"/>
  <c r="P35" i="9"/>
  <c r="B35" i="9"/>
  <c r="P40" i="9"/>
  <c r="B40" i="9"/>
  <c r="P37" i="9"/>
  <c r="B37" i="9"/>
  <c r="P36" i="9"/>
  <c r="B36" i="9"/>
  <c r="P44" i="9"/>
  <c r="B44" i="9"/>
  <c r="P38" i="9"/>
  <c r="B38" i="9"/>
  <c r="P42" i="9"/>
  <c r="B42" i="9"/>
  <c r="P39" i="9"/>
  <c r="B39" i="9"/>
  <c r="P31" i="9"/>
  <c r="B31" i="9"/>
  <c r="P43" i="9"/>
  <c r="B43" i="9"/>
  <c r="P30" i="9"/>
  <c r="B30" i="9"/>
  <c r="P32" i="9"/>
  <c r="B32" i="9"/>
  <c r="P34" i="9"/>
  <c r="B34" i="9"/>
  <c r="P47" i="13"/>
  <c r="B47" i="13"/>
  <c r="P42" i="13"/>
  <c r="B42" i="13"/>
  <c r="P38" i="13"/>
  <c r="B38" i="13"/>
  <c r="P41" i="13"/>
  <c r="B41" i="13"/>
  <c r="P46" i="13"/>
  <c r="B46" i="13"/>
  <c r="P48" i="13"/>
  <c r="B48" i="13"/>
  <c r="P36" i="13"/>
  <c r="P37" i="13"/>
  <c r="B37" i="13"/>
  <c r="P45" i="13"/>
  <c r="B45" i="13"/>
  <c r="P44" i="13"/>
  <c r="B44" i="13"/>
  <c r="P39" i="13"/>
  <c r="B39" i="13"/>
  <c r="P43" i="13"/>
  <c r="B43" i="13"/>
  <c r="P40" i="13"/>
  <c r="B40" i="13"/>
  <c r="P40" i="11"/>
  <c r="B40" i="11"/>
  <c r="P42" i="11"/>
  <c r="B42" i="11"/>
  <c r="P41" i="11"/>
  <c r="B41" i="11"/>
  <c r="P30" i="25"/>
  <c r="B30" i="25"/>
  <c r="P32" i="25"/>
  <c r="B32" i="25"/>
  <c r="P35" i="25"/>
  <c r="B35" i="25"/>
  <c r="P28" i="25"/>
  <c r="B28" i="25"/>
  <c r="P29" i="25"/>
  <c r="B29" i="25"/>
  <c r="O10" i="7"/>
  <c r="O22" i="7"/>
  <c r="O23" i="7"/>
  <c r="O21" i="7"/>
  <c r="P50" i="13"/>
  <c r="B50" i="13"/>
  <c r="P41" i="15"/>
  <c r="B41" i="15"/>
  <c r="P45" i="15"/>
  <c r="B45" i="15"/>
  <c r="P48" i="15"/>
  <c r="B48" i="15"/>
  <c r="P43" i="15"/>
  <c r="B43" i="15"/>
  <c r="P47" i="9"/>
  <c r="B47" i="9"/>
  <c r="P49" i="9"/>
  <c r="B49" i="9"/>
  <c r="P52" i="9"/>
  <c r="B52" i="9"/>
  <c r="P48" i="9"/>
  <c r="B48" i="9"/>
  <c r="P39" i="15"/>
  <c r="P38" i="15"/>
  <c r="O8" i="7"/>
  <c r="B54" i="21"/>
  <c r="B58" i="21"/>
  <c r="B47" i="21"/>
  <c r="B55" i="21"/>
  <c r="B57" i="21"/>
  <c r="B46" i="21"/>
  <c r="B50" i="21"/>
  <c r="B62" i="21"/>
  <c r="B60" i="11"/>
  <c r="B56" i="11"/>
  <c r="B52" i="11"/>
  <c r="B49" i="15"/>
  <c r="B39" i="25"/>
  <c r="B60" i="21"/>
  <c r="B56" i="21"/>
  <c r="B52" i="21"/>
  <c r="B48" i="21"/>
  <c r="B56" i="13"/>
  <c r="B52" i="13"/>
  <c r="B74" i="9"/>
  <c r="B70" i="9"/>
  <c r="B59" i="11"/>
  <c r="B55" i="11"/>
  <c r="B51" i="11"/>
  <c r="B38" i="25"/>
  <c r="B59" i="21"/>
  <c r="B51" i="21"/>
  <c r="B55" i="15"/>
  <c r="B51" i="15"/>
  <c r="B55" i="13"/>
  <c r="B51" i="13"/>
  <c r="B77" i="9"/>
  <c r="B73" i="9"/>
  <c r="B69" i="9"/>
  <c r="B58" i="11"/>
  <c r="B54" i="11"/>
  <c r="B37" i="25"/>
  <c r="B58" i="15"/>
  <c r="B50" i="15"/>
  <c r="B76" i="9"/>
  <c r="B72" i="9"/>
  <c r="B36" i="25"/>
  <c r="B61" i="21"/>
  <c r="B53" i="21"/>
  <c r="B49" i="21"/>
  <c r="B62" i="17"/>
  <c r="B57" i="15"/>
  <c r="B53" i="15"/>
  <c r="B57" i="13"/>
  <c r="B75" i="9"/>
  <c r="B71" i="9"/>
  <c r="B67" i="9"/>
  <c r="B47" i="11"/>
  <c r="B43" i="11"/>
  <c r="B48" i="11"/>
  <c r="B44" i="11"/>
  <c r="B49" i="11"/>
  <c r="B45" i="11"/>
  <c r="B46" i="11"/>
  <c r="B54" i="9"/>
  <c r="B61" i="9"/>
  <c r="B55" i="9"/>
  <c r="B62" i="9"/>
  <c r="B58" i="9"/>
  <c r="B63" i="9"/>
  <c r="B64" i="9"/>
  <c r="B59" i="9"/>
  <c r="B66" i="9"/>
  <c r="B65" i="9"/>
  <c r="B60" i="9"/>
  <c r="B56" i="9"/>
  <c r="B57" i="9"/>
  <c r="P34" i="25"/>
  <c r="P33" i="25"/>
  <c r="P31" i="25"/>
  <c r="P54" i="15"/>
  <c r="P56" i="15"/>
  <c r="P44" i="15"/>
  <c r="P42" i="15"/>
  <c r="P40" i="15"/>
  <c r="P46" i="15"/>
  <c r="P47" i="15"/>
  <c r="P52" i="15"/>
  <c r="P49" i="13"/>
  <c r="P54" i="13"/>
  <c r="P53" i="13"/>
  <c r="P50" i="11"/>
  <c r="P39" i="11"/>
  <c r="P53" i="11"/>
  <c r="P57" i="11"/>
  <c r="P68" i="9"/>
  <c r="P46" i="9"/>
  <c r="P53" i="9"/>
  <c r="P50" i="9"/>
  <c r="P51" i="9"/>
  <c r="P45" i="9"/>
  <c r="O35" i="7"/>
  <c r="O20" i="7"/>
  <c r="O16" i="7"/>
  <c r="O13" i="7"/>
  <c r="O29" i="7"/>
  <c r="O18" i="7"/>
  <c r="O14" i="7"/>
  <c r="O25" i="7"/>
  <c r="O15" i="7"/>
  <c r="O6" i="7"/>
  <c r="O30" i="7"/>
  <c r="P22" i="5"/>
  <c r="P27" i="5"/>
  <c r="P38" i="5"/>
  <c r="B38" i="5" s="1"/>
  <c r="H40" i="27" l="1"/>
  <c r="G40" i="27"/>
  <c r="G26" i="27"/>
  <c r="H26" i="27"/>
  <c r="G37" i="27"/>
  <c r="H37" i="27"/>
  <c r="G30" i="27"/>
  <c r="H30" i="27"/>
  <c r="G33" i="27"/>
  <c r="H33" i="27"/>
  <c r="G41" i="27"/>
  <c r="H41" i="27"/>
  <c r="G27" i="27"/>
  <c r="H27" i="27"/>
  <c r="H28" i="27"/>
  <c r="G28" i="27"/>
  <c r="G15" i="27"/>
  <c r="H15" i="27"/>
  <c r="O27" i="5"/>
  <c r="B27" i="5"/>
  <c r="X51" i="17"/>
  <c r="O38" i="5"/>
  <c r="O22" i="5"/>
  <c r="X64" i="26"/>
  <c r="R65" i="27" s="1"/>
  <c r="X63" i="26"/>
  <c r="R64" i="27" s="1"/>
  <c r="X62" i="26"/>
  <c r="X58" i="26"/>
  <c r="X57" i="26"/>
  <c r="X56" i="26"/>
  <c r="X55" i="26"/>
  <c r="X54" i="26"/>
  <c r="X53" i="26"/>
  <c r="X52" i="26"/>
  <c r="X50" i="26"/>
  <c r="X49" i="26"/>
  <c r="X48" i="26"/>
  <c r="X47" i="26"/>
  <c r="X46" i="26"/>
  <c r="X45" i="26"/>
  <c r="X44" i="26"/>
  <c r="X43" i="26"/>
  <c r="X42" i="26"/>
  <c r="R43" i="27" s="1"/>
  <c r="X40" i="26"/>
  <c r="X39" i="26"/>
  <c r="X38" i="26"/>
  <c r="X37" i="26"/>
  <c r="X35" i="26"/>
  <c r="X33" i="26"/>
  <c r="X32" i="26"/>
  <c r="X31" i="26"/>
  <c r="X30" i="26"/>
  <c r="X29" i="26"/>
  <c r="X28" i="26"/>
  <c r="X27" i="26"/>
  <c r="X26" i="26"/>
  <c r="X25" i="26"/>
  <c r="X24" i="26"/>
  <c r="X23" i="26"/>
  <c r="X22" i="26"/>
  <c r="X21" i="26"/>
  <c r="X19" i="26"/>
  <c r="X18" i="26"/>
  <c r="X17" i="26"/>
  <c r="X16" i="26"/>
  <c r="X15" i="26"/>
  <c r="X14" i="26"/>
  <c r="X13" i="26"/>
  <c r="X12" i="26"/>
  <c r="X11" i="26"/>
  <c r="X9" i="26"/>
  <c r="X7" i="26"/>
  <c r="X5" i="26"/>
  <c r="X4" i="26"/>
  <c r="X63" i="25"/>
  <c r="Q64" i="27" s="1"/>
  <c r="X62" i="25"/>
  <c r="X58" i="25"/>
  <c r="X57" i="25"/>
  <c r="X56" i="25"/>
  <c r="X55" i="25"/>
  <c r="X54" i="25"/>
  <c r="X53" i="25"/>
  <c r="X52" i="25"/>
  <c r="X51" i="25"/>
  <c r="X50" i="25"/>
  <c r="X49" i="25"/>
  <c r="X48" i="25"/>
  <c r="X47" i="25"/>
  <c r="X45" i="25"/>
  <c r="X44" i="25"/>
  <c r="X43" i="25"/>
  <c r="X42" i="25"/>
  <c r="Q43" i="27" s="1"/>
  <c r="X40" i="25"/>
  <c r="X39" i="25"/>
  <c r="X38" i="25"/>
  <c r="X37" i="25"/>
  <c r="X35" i="25"/>
  <c r="X33" i="25"/>
  <c r="X32" i="25"/>
  <c r="X31" i="25"/>
  <c r="X30" i="25"/>
  <c r="X29" i="25"/>
  <c r="X28" i="25"/>
  <c r="X27" i="25"/>
  <c r="X26" i="25"/>
  <c r="X25" i="25"/>
  <c r="X24" i="25"/>
  <c r="X23" i="25"/>
  <c r="X22" i="25"/>
  <c r="X21" i="25"/>
  <c r="X20" i="25"/>
  <c r="X18" i="25"/>
  <c r="X17" i="25"/>
  <c r="X15" i="25"/>
  <c r="X14" i="25"/>
  <c r="X13" i="25"/>
  <c r="X12" i="25"/>
  <c r="X11" i="25"/>
  <c r="X10" i="25"/>
  <c r="X9" i="25"/>
  <c r="X8" i="25"/>
  <c r="X5" i="25"/>
  <c r="X64" i="23"/>
  <c r="X63" i="23"/>
  <c r="X60" i="23"/>
  <c r="X59" i="23"/>
  <c r="X58" i="23"/>
  <c r="X57" i="23"/>
  <c r="X55" i="23"/>
  <c r="X54" i="23"/>
  <c r="X53" i="23"/>
  <c r="X52" i="23"/>
  <c r="X49" i="23"/>
  <c r="X48" i="23"/>
  <c r="X47" i="23"/>
  <c r="X46" i="23"/>
  <c r="X45" i="23"/>
  <c r="X44" i="23"/>
  <c r="X43" i="23"/>
  <c r="X42" i="23"/>
  <c r="X40" i="23"/>
  <c r="X39" i="23"/>
  <c r="X38" i="23"/>
  <c r="X37" i="23"/>
  <c r="X36" i="23"/>
  <c r="X35" i="23"/>
  <c r="X33" i="23"/>
  <c r="X32" i="23"/>
  <c r="X31" i="23"/>
  <c r="X29" i="23"/>
  <c r="X28" i="23"/>
  <c r="X27" i="23"/>
  <c r="X26" i="23"/>
  <c r="X25" i="23"/>
  <c r="X24" i="23"/>
  <c r="X23" i="23"/>
  <c r="X18" i="23"/>
  <c r="X17" i="23"/>
  <c r="X16" i="23"/>
  <c r="X15" i="23"/>
  <c r="X13" i="23"/>
  <c r="X12" i="23"/>
  <c r="X9" i="23"/>
  <c r="X64" i="21"/>
  <c r="X63" i="21"/>
  <c r="X58" i="21"/>
  <c r="X57" i="21"/>
  <c r="X56" i="21"/>
  <c r="X54" i="21"/>
  <c r="X53" i="21"/>
  <c r="X52" i="21"/>
  <c r="X51" i="21"/>
  <c r="X50" i="21"/>
  <c r="X49" i="21"/>
  <c r="X45" i="21"/>
  <c r="X44" i="21"/>
  <c r="X43" i="21"/>
  <c r="X42" i="21"/>
  <c r="X40" i="21"/>
  <c r="X38" i="21"/>
  <c r="X37" i="21"/>
  <c r="X36" i="21"/>
  <c r="X35" i="21"/>
  <c r="X34" i="21"/>
  <c r="X33" i="21"/>
  <c r="X32" i="21"/>
  <c r="X31" i="21"/>
  <c r="X29" i="21"/>
  <c r="X28" i="21"/>
  <c r="X27" i="21"/>
  <c r="X26" i="21"/>
  <c r="X25" i="21"/>
  <c r="X24" i="21"/>
  <c r="X23" i="21"/>
  <c r="X22" i="21"/>
  <c r="X18" i="21"/>
  <c r="M19" i="27"/>
  <c r="V19" i="27" s="1"/>
  <c r="X17" i="21"/>
  <c r="M18" i="27"/>
  <c r="V18" i="27" s="1"/>
  <c r="X16" i="21"/>
  <c r="M17" i="27"/>
  <c r="V17" i="27" s="1"/>
  <c r="X15" i="21"/>
  <c r="M16" i="27"/>
  <c r="V16" i="27" s="1"/>
  <c r="X14" i="21"/>
  <c r="M15" i="27"/>
  <c r="V15" i="27" s="1"/>
  <c r="X13" i="21"/>
  <c r="M14" i="27"/>
  <c r="V14" i="27" s="1"/>
  <c r="X7" i="21"/>
  <c r="M8" i="27"/>
  <c r="V8" i="27" s="1"/>
  <c r="X4" i="21"/>
  <c r="M5" i="27"/>
  <c r="V5" i="27" s="1"/>
  <c r="X64" i="19"/>
  <c r="X63" i="19"/>
  <c r="X59" i="19"/>
  <c r="X57" i="19"/>
  <c r="X56" i="19"/>
  <c r="X54" i="19"/>
  <c r="X53" i="19"/>
  <c r="X52" i="19"/>
  <c r="X51" i="19"/>
  <c r="X50" i="19"/>
  <c r="X49" i="19"/>
  <c r="X48" i="19"/>
  <c r="X47" i="19"/>
  <c r="X46" i="19"/>
  <c r="X45" i="19"/>
  <c r="X44" i="19"/>
  <c r="X43" i="19"/>
  <c r="X42" i="19"/>
  <c r="X40" i="19"/>
  <c r="X39" i="19"/>
  <c r="X38" i="19"/>
  <c r="X37" i="19"/>
  <c r="X35" i="19"/>
  <c r="X32" i="19"/>
  <c r="X31" i="19"/>
  <c r="X30" i="19"/>
  <c r="X29" i="19"/>
  <c r="X28" i="19"/>
  <c r="X27" i="19"/>
  <c r="X26" i="19"/>
  <c r="X25" i="19"/>
  <c r="X24" i="19"/>
  <c r="X23" i="19"/>
  <c r="X18" i="19"/>
  <c r="X17" i="19"/>
  <c r="X15" i="19"/>
  <c r="X14" i="19"/>
  <c r="X13" i="19"/>
  <c r="X65" i="17"/>
  <c r="V65" i="17"/>
  <c r="X64" i="17"/>
  <c r="X63" i="17"/>
  <c r="X60" i="17"/>
  <c r="X59" i="17"/>
  <c r="X57" i="17"/>
  <c r="X56" i="17"/>
  <c r="X55" i="17"/>
  <c r="X54" i="17"/>
  <c r="X49" i="17"/>
  <c r="X47" i="17"/>
  <c r="X45" i="17"/>
  <c r="X44" i="17"/>
  <c r="X43" i="17"/>
  <c r="X42" i="17"/>
  <c r="X40" i="17"/>
  <c r="X38" i="17"/>
  <c r="X37" i="17"/>
  <c r="X35" i="17"/>
  <c r="X33" i="17"/>
  <c r="X32" i="17"/>
  <c r="X31" i="17"/>
  <c r="X29" i="17"/>
  <c r="X28" i="17"/>
  <c r="X27" i="17"/>
  <c r="X26" i="17"/>
  <c r="X25" i="17"/>
  <c r="X24" i="17"/>
  <c r="X23" i="17"/>
  <c r="X18" i="17"/>
  <c r="X17" i="17"/>
  <c r="X16" i="17"/>
  <c r="X13" i="17"/>
  <c r="X9" i="17"/>
  <c r="X7" i="17"/>
  <c r="X4" i="17"/>
  <c r="X64" i="15"/>
  <c r="X63" i="15"/>
  <c r="X59" i="15"/>
  <c r="X58" i="15"/>
  <c r="X54" i="15"/>
  <c r="X53" i="15"/>
  <c r="X52" i="15"/>
  <c r="X49" i="15"/>
  <c r="X48" i="15"/>
  <c r="X47" i="15"/>
  <c r="X45" i="15"/>
  <c r="X44" i="15"/>
  <c r="X43" i="15"/>
  <c r="X42" i="15"/>
  <c r="X40" i="15"/>
  <c r="X39" i="15"/>
  <c r="X38" i="15"/>
  <c r="X37" i="15"/>
  <c r="X35" i="15"/>
  <c r="X33" i="15"/>
  <c r="X32" i="15"/>
  <c r="X31" i="15"/>
  <c r="X29" i="15"/>
  <c r="X27" i="15"/>
  <c r="X26" i="15"/>
  <c r="X25" i="15"/>
  <c r="X24" i="15"/>
  <c r="X23" i="15"/>
  <c r="X22" i="15"/>
  <c r="X18" i="15"/>
  <c r="X17" i="15"/>
  <c r="X16" i="15"/>
  <c r="X13" i="15"/>
  <c r="X9" i="15"/>
  <c r="C78" i="9"/>
  <c r="C57" i="5"/>
  <c r="P5" i="5"/>
  <c r="P47" i="5"/>
  <c r="B47" i="5" s="1"/>
  <c r="P7" i="5"/>
  <c r="W63" i="5"/>
  <c r="W62" i="5"/>
  <c r="W61" i="5"/>
  <c r="W60" i="5"/>
  <c r="W58" i="5"/>
  <c r="W53" i="5"/>
  <c r="W45" i="5"/>
  <c r="W42" i="5"/>
  <c r="W39" i="5"/>
  <c r="W38" i="5"/>
  <c r="W37" i="5"/>
  <c r="W33" i="5"/>
  <c r="W32" i="5"/>
  <c r="W31" i="5"/>
  <c r="W26" i="5"/>
  <c r="W25" i="5"/>
  <c r="W24" i="5"/>
  <c r="W23" i="5"/>
  <c r="W19" i="5"/>
  <c r="W13" i="5"/>
  <c r="W11" i="5"/>
  <c r="O47" i="5" l="1"/>
  <c r="O5" i="5"/>
  <c r="O7" i="5"/>
  <c r="X56" i="15"/>
  <c r="X15" i="15"/>
  <c r="M65" i="28"/>
  <c r="M65" i="27"/>
  <c r="P65" i="28"/>
  <c r="P65" i="27"/>
  <c r="N65" i="28"/>
  <c r="N65" i="27"/>
  <c r="L65" i="28"/>
  <c r="L65" i="27"/>
  <c r="K65" i="28"/>
  <c r="K65" i="27"/>
  <c r="J65" i="28"/>
  <c r="J65" i="27"/>
  <c r="X62" i="13"/>
  <c r="X58" i="13"/>
  <c r="X56" i="13"/>
  <c r="X54" i="13"/>
  <c r="X53" i="13"/>
  <c r="X52" i="13"/>
  <c r="X50" i="13"/>
  <c r="X49" i="13"/>
  <c r="X47" i="13"/>
  <c r="X45" i="13"/>
  <c r="X44" i="13"/>
  <c r="X43" i="13"/>
  <c r="X40" i="13"/>
  <c r="X39" i="13"/>
  <c r="X37" i="13"/>
  <c r="X36" i="13"/>
  <c r="X35" i="13"/>
  <c r="X33" i="13"/>
  <c r="X32" i="13"/>
  <c r="X31" i="13"/>
  <c r="X29" i="13"/>
  <c r="X27" i="13"/>
  <c r="X26" i="13"/>
  <c r="X25" i="13"/>
  <c r="X24" i="13"/>
  <c r="X23" i="13"/>
  <c r="X22" i="13"/>
  <c r="X18" i="13"/>
  <c r="X13" i="13"/>
  <c r="X11" i="13"/>
  <c r="X10" i="13"/>
  <c r="X64" i="11"/>
  <c r="H65" i="28" s="1"/>
  <c r="H65" i="27"/>
  <c r="X63" i="11"/>
  <c r="X62" i="11"/>
  <c r="X61" i="11"/>
  <c r="X59" i="11"/>
  <c r="X58" i="11"/>
  <c r="X56" i="11"/>
  <c r="X54" i="11"/>
  <c r="X53" i="11"/>
  <c r="X52" i="11"/>
  <c r="X51" i="11"/>
  <c r="X45" i="11"/>
  <c r="X44" i="11"/>
  <c r="X43" i="11"/>
  <c r="X40" i="11"/>
  <c r="X39" i="11"/>
  <c r="X37" i="11"/>
  <c r="X36" i="11"/>
  <c r="X35" i="11"/>
  <c r="X34" i="11"/>
  <c r="X33" i="11"/>
  <c r="X32" i="11"/>
  <c r="X31" i="11"/>
  <c r="X29" i="11"/>
  <c r="X26" i="11"/>
  <c r="X25" i="11"/>
  <c r="X24" i="11"/>
  <c r="X23" i="11"/>
  <c r="X22" i="11"/>
  <c r="X18" i="11"/>
  <c r="X17" i="11"/>
  <c r="X14" i="11"/>
  <c r="X13" i="11"/>
  <c r="X10" i="11"/>
  <c r="X8" i="11"/>
  <c r="X62" i="9"/>
  <c r="X61" i="9"/>
  <c r="X60" i="9"/>
  <c r="X59" i="9"/>
  <c r="X58" i="9"/>
  <c r="X56" i="9"/>
  <c r="X54" i="9"/>
  <c r="X53" i="9"/>
  <c r="X52" i="9"/>
  <c r="X47" i="9"/>
  <c r="X45" i="9"/>
  <c r="X44" i="9"/>
  <c r="X40" i="9"/>
  <c r="X39" i="9"/>
  <c r="X37" i="9"/>
  <c r="X36" i="9"/>
  <c r="X35" i="9"/>
  <c r="X33" i="9"/>
  <c r="X32" i="9"/>
  <c r="X31" i="9"/>
  <c r="X27" i="9"/>
  <c r="X26" i="9"/>
  <c r="X25" i="9"/>
  <c r="X24" i="9"/>
  <c r="X23" i="9"/>
  <c r="X19" i="9"/>
  <c r="X18" i="9"/>
  <c r="X17" i="9"/>
  <c r="X15" i="9"/>
  <c r="X13" i="9"/>
  <c r="X11" i="9"/>
  <c r="X10" i="9"/>
  <c r="X8" i="9"/>
  <c r="X7" i="9"/>
  <c r="W50" i="7"/>
  <c r="W29" i="7"/>
  <c r="W42" i="7"/>
  <c r="W63" i="7"/>
  <c r="W62" i="7"/>
  <c r="W61" i="7"/>
  <c r="W60" i="7"/>
  <c r="W59" i="7"/>
  <c r="W58" i="7"/>
  <c r="W57" i="7"/>
  <c r="W56" i="7"/>
  <c r="W54" i="7"/>
  <c r="W53" i="7"/>
  <c r="W51" i="7"/>
  <c r="W48" i="7"/>
  <c r="W47" i="7"/>
  <c r="W45" i="7"/>
  <c r="W44" i="7"/>
  <c r="W40" i="7"/>
  <c r="W39" i="7"/>
  <c r="W38" i="7"/>
  <c r="W37" i="7"/>
  <c r="W36" i="7"/>
  <c r="W35" i="7"/>
  <c r="W34" i="7"/>
  <c r="W33" i="7"/>
  <c r="W32" i="7"/>
  <c r="W31" i="7"/>
  <c r="W30" i="7"/>
  <c r="W28" i="7"/>
  <c r="W27" i="7"/>
  <c r="W26" i="7"/>
  <c r="W25" i="7"/>
  <c r="W24" i="7"/>
  <c r="W23" i="7"/>
  <c r="W22" i="7"/>
  <c r="W20" i="7"/>
  <c r="W19" i="7"/>
  <c r="W18" i="7"/>
  <c r="W17" i="7"/>
  <c r="W13" i="7"/>
  <c r="W11" i="7"/>
  <c r="W10" i="7"/>
  <c r="W9" i="7"/>
  <c r="W8" i="7"/>
  <c r="W7" i="7"/>
  <c r="W64" i="3"/>
  <c r="D65" i="28" s="1"/>
  <c r="W62" i="3"/>
  <c r="W61" i="3"/>
  <c r="W60" i="3"/>
  <c r="W59" i="3"/>
  <c r="W58" i="3"/>
  <c r="W55" i="3"/>
  <c r="W53" i="3"/>
  <c r="W52" i="3"/>
  <c r="W51" i="3"/>
  <c r="W49" i="3"/>
  <c r="W48" i="3"/>
  <c r="W47" i="3"/>
  <c r="W45" i="3"/>
  <c r="W43" i="3"/>
  <c r="W42" i="3"/>
  <c r="W41" i="3"/>
  <c r="W39" i="3"/>
  <c r="W38" i="3"/>
  <c r="W37" i="3"/>
  <c r="W36" i="3"/>
  <c r="W35" i="3"/>
  <c r="W33" i="3"/>
  <c r="W32" i="3"/>
  <c r="W31" i="3"/>
  <c r="W27" i="3"/>
  <c r="W26" i="3"/>
  <c r="W25" i="3"/>
  <c r="W24" i="3"/>
  <c r="W23" i="3"/>
  <c r="W20" i="3"/>
  <c r="W16" i="3"/>
  <c r="W14" i="3"/>
  <c r="W12" i="3"/>
  <c r="W11" i="3"/>
  <c r="W7" i="3"/>
  <c r="U64" i="3"/>
  <c r="D65" i="27" s="1"/>
  <c r="U63" i="3"/>
  <c r="U62" i="3"/>
  <c r="U61" i="3"/>
  <c r="U60" i="3"/>
  <c r="U59" i="3"/>
  <c r="U58" i="3"/>
  <c r="U55" i="3"/>
  <c r="U54" i="3"/>
  <c r="U53" i="3"/>
  <c r="U52" i="3"/>
  <c r="U51" i="3"/>
  <c r="U50" i="3"/>
  <c r="U49" i="3"/>
  <c r="U48" i="3"/>
  <c r="U47" i="3"/>
  <c r="U45" i="3"/>
  <c r="U44" i="3"/>
  <c r="U43" i="3"/>
  <c r="U42" i="3"/>
  <c r="U41" i="3"/>
  <c r="D42" i="27" s="1"/>
  <c r="U39" i="3"/>
  <c r="D40" i="27" s="1"/>
  <c r="U38" i="3"/>
  <c r="D39" i="27" s="1"/>
  <c r="U37" i="3"/>
  <c r="D38" i="27" s="1"/>
  <c r="U36" i="3"/>
  <c r="D37" i="27" s="1"/>
  <c r="U35" i="3"/>
  <c r="D36" i="27" s="1"/>
  <c r="U34" i="3"/>
  <c r="D35" i="27" s="1"/>
  <c r="U33" i="3"/>
  <c r="D34" i="27" s="1"/>
  <c r="U32" i="3"/>
  <c r="D33" i="27" s="1"/>
  <c r="U31" i="3"/>
  <c r="D32" i="27" s="1"/>
  <c r="U28" i="3"/>
  <c r="D29" i="27" s="1"/>
  <c r="U27" i="3"/>
  <c r="D28" i="27" s="1"/>
  <c r="U26" i="3"/>
  <c r="D27" i="27" s="1"/>
  <c r="U25" i="3"/>
  <c r="D26" i="27" s="1"/>
  <c r="U24" i="3"/>
  <c r="D25" i="27" s="1"/>
  <c r="U23" i="3"/>
  <c r="D24" i="27" s="1"/>
  <c r="U22" i="3"/>
  <c r="D23" i="27" s="1"/>
  <c r="U20" i="3"/>
  <c r="D21" i="27" s="1"/>
  <c r="U18" i="3"/>
  <c r="D19" i="27" s="1"/>
  <c r="U17" i="3"/>
  <c r="D18" i="27" s="1"/>
  <c r="U16" i="3"/>
  <c r="D17" i="27" s="1"/>
  <c r="U15" i="3"/>
  <c r="D16" i="27" s="1"/>
  <c r="U14" i="3"/>
  <c r="D15" i="27" s="1"/>
  <c r="U13" i="3"/>
  <c r="D14" i="27" s="1"/>
  <c r="U12" i="3"/>
  <c r="D13" i="27" s="1"/>
  <c r="U11" i="3"/>
  <c r="D12" i="27" s="1"/>
  <c r="U10" i="3"/>
  <c r="D11" i="27" s="1"/>
  <c r="U9" i="3"/>
  <c r="D10" i="27" s="1"/>
  <c r="U8" i="3"/>
  <c r="D9" i="27" s="1"/>
  <c r="U7" i="3"/>
  <c r="D8" i="27" s="1"/>
  <c r="U6" i="3"/>
  <c r="D7" i="27" s="1"/>
  <c r="W64" i="1"/>
  <c r="C65" i="28" s="1"/>
  <c r="W62" i="1"/>
  <c r="W61" i="1"/>
  <c r="W59" i="1"/>
  <c r="W58" i="1"/>
  <c r="W54" i="1"/>
  <c r="W53" i="1"/>
  <c r="W51" i="1"/>
  <c r="W49" i="1"/>
  <c r="W48" i="1"/>
  <c r="W47" i="1"/>
  <c r="W45" i="1"/>
  <c r="W44" i="1"/>
  <c r="W43" i="1"/>
  <c r="W42" i="1"/>
  <c r="W39" i="1"/>
  <c r="W38" i="1"/>
  <c r="W37" i="1"/>
  <c r="W36" i="1"/>
  <c r="W35" i="1"/>
  <c r="W33" i="1"/>
  <c r="W32" i="1"/>
  <c r="W31" i="1"/>
  <c r="W26" i="1"/>
  <c r="W25" i="1"/>
  <c r="W24" i="1"/>
  <c r="W23" i="1"/>
  <c r="W20" i="1"/>
  <c r="W19" i="1"/>
  <c r="W12" i="1"/>
  <c r="W11" i="1"/>
  <c r="W7" i="1"/>
  <c r="U64" i="1"/>
  <c r="C65" i="27" s="1"/>
  <c r="U63" i="1"/>
  <c r="U62" i="1"/>
  <c r="U61" i="1"/>
  <c r="U59" i="1"/>
  <c r="U58" i="1"/>
  <c r="U54" i="1"/>
  <c r="U53" i="1"/>
  <c r="U52" i="1"/>
  <c r="U51" i="1"/>
  <c r="U49" i="1"/>
  <c r="U48" i="1"/>
  <c r="U47" i="1"/>
  <c r="U45" i="1"/>
  <c r="U44" i="1"/>
  <c r="U43" i="1"/>
  <c r="U42" i="1"/>
  <c r="U40" i="1"/>
  <c r="C41" i="27" s="1"/>
  <c r="U39" i="1"/>
  <c r="C40" i="27" s="1"/>
  <c r="U38" i="1"/>
  <c r="C39" i="27" s="1"/>
  <c r="U37" i="1"/>
  <c r="C38" i="27" s="1"/>
  <c r="U36" i="1"/>
  <c r="C37" i="27" s="1"/>
  <c r="U35" i="1"/>
  <c r="C36" i="27" s="1"/>
  <c r="U33" i="1"/>
  <c r="C34" i="27" s="1"/>
  <c r="U32" i="1"/>
  <c r="C33" i="27" s="1"/>
  <c r="U31" i="1"/>
  <c r="C32" i="27" s="1"/>
  <c r="U30" i="1"/>
  <c r="C31" i="27" s="1"/>
  <c r="U29" i="1"/>
  <c r="C30" i="27" s="1"/>
  <c r="U28" i="1"/>
  <c r="C29" i="27" s="1"/>
  <c r="U27" i="1"/>
  <c r="C28" i="27" s="1"/>
  <c r="U26" i="1"/>
  <c r="C27" i="27" s="1"/>
  <c r="U25" i="1"/>
  <c r="C26" i="27" s="1"/>
  <c r="U24" i="1"/>
  <c r="C25" i="27" s="1"/>
  <c r="U23" i="1"/>
  <c r="C24" i="27" s="1"/>
  <c r="U22" i="1"/>
  <c r="C23" i="27" s="1"/>
  <c r="U20" i="1"/>
  <c r="C21" i="27" s="1"/>
  <c r="U19" i="1"/>
  <c r="C20" i="27" s="1"/>
  <c r="U18" i="1"/>
  <c r="C19" i="27" s="1"/>
  <c r="U17" i="1"/>
  <c r="C18" i="27" s="1"/>
  <c r="U13" i="1"/>
  <c r="C14" i="27" s="1"/>
  <c r="U12" i="1"/>
  <c r="C13" i="27" s="1"/>
  <c r="U11" i="1"/>
  <c r="C12" i="27" s="1"/>
  <c r="U10" i="1"/>
  <c r="C11" i="27" s="1"/>
  <c r="U9" i="1"/>
  <c r="C10" i="27" s="1"/>
  <c r="U7" i="1"/>
  <c r="C8" i="27" s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" i="1"/>
  <c r="P31" i="1"/>
  <c r="P15" i="1"/>
  <c r="P17" i="1"/>
  <c r="P30" i="1"/>
  <c r="P29" i="1"/>
  <c r="P28" i="1"/>
  <c r="P8" i="1"/>
  <c r="P12" i="1"/>
  <c r="P9" i="1"/>
  <c r="P24" i="1"/>
  <c r="P25" i="1"/>
  <c r="P4" i="1"/>
  <c r="P18" i="1"/>
  <c r="P22" i="1"/>
  <c r="P21" i="1"/>
  <c r="P11" i="1"/>
  <c r="P26" i="1"/>
  <c r="P27" i="1"/>
  <c r="P23" i="1"/>
  <c r="P16" i="1"/>
  <c r="P19" i="1"/>
  <c r="P20" i="1"/>
  <c r="P10" i="1"/>
  <c r="P14" i="1"/>
  <c r="P13" i="1"/>
  <c r="P6" i="1"/>
  <c r="P7" i="1"/>
  <c r="W41" i="1"/>
  <c r="O12" i="1" l="1"/>
  <c r="B12" i="1"/>
  <c r="B11" i="1"/>
  <c r="O11" i="1"/>
  <c r="O21" i="1"/>
  <c r="O32" i="1"/>
  <c r="B32" i="1"/>
  <c r="O40" i="1"/>
  <c r="B40" i="1"/>
  <c r="O48" i="1"/>
  <c r="B48" i="1"/>
  <c r="O27" i="1"/>
  <c r="O22" i="1"/>
  <c r="O24" i="1"/>
  <c r="O28" i="1"/>
  <c r="O33" i="1"/>
  <c r="B33" i="1"/>
  <c r="O37" i="1"/>
  <c r="B37" i="1"/>
  <c r="O41" i="1"/>
  <c r="B41" i="1"/>
  <c r="O45" i="1"/>
  <c r="B45" i="1"/>
  <c r="O49" i="1"/>
  <c r="B49" i="1"/>
  <c r="O53" i="1"/>
  <c r="B53" i="1"/>
  <c r="O20" i="1"/>
  <c r="O19" i="1"/>
  <c r="O26" i="1"/>
  <c r="O29" i="1"/>
  <c r="O31" i="1"/>
  <c r="O34" i="1"/>
  <c r="B34" i="1"/>
  <c r="O38" i="1"/>
  <c r="B38" i="1"/>
  <c r="O42" i="1"/>
  <c r="B42" i="1"/>
  <c r="O46" i="1"/>
  <c r="B46" i="1"/>
  <c r="O50" i="1"/>
  <c r="B50" i="1"/>
  <c r="O54" i="1"/>
  <c r="B54" i="1"/>
  <c r="O23" i="1"/>
  <c r="O25" i="1"/>
  <c r="O36" i="1"/>
  <c r="B36" i="1"/>
  <c r="O44" i="1"/>
  <c r="B44" i="1"/>
  <c r="O52" i="1"/>
  <c r="B52" i="1"/>
  <c r="O30" i="1"/>
  <c r="O35" i="1"/>
  <c r="B35" i="1"/>
  <c r="O39" i="1"/>
  <c r="B39" i="1"/>
  <c r="O43" i="1"/>
  <c r="B43" i="1"/>
  <c r="O47" i="1"/>
  <c r="B47" i="1"/>
  <c r="O51" i="1"/>
  <c r="B51" i="1"/>
  <c r="O13" i="1"/>
  <c r="O18" i="1"/>
  <c r="O9" i="1"/>
  <c r="O6" i="1"/>
  <c r="W13" i="1" s="1"/>
  <c r="O15" i="1"/>
  <c r="O7" i="1"/>
  <c r="O10" i="1"/>
  <c r="O8" i="1"/>
  <c r="W27" i="1" s="1"/>
  <c r="O17" i="1"/>
  <c r="O14" i="1"/>
  <c r="O16" i="1"/>
  <c r="O4" i="1"/>
  <c r="O3" i="1"/>
  <c r="W52" i="1"/>
  <c r="W29" i="1"/>
  <c r="W5" i="1"/>
  <c r="W57" i="1"/>
  <c r="W60" i="1"/>
  <c r="W14" i="1"/>
  <c r="W16" i="1"/>
  <c r="W56" i="1"/>
  <c r="W6" i="7"/>
  <c r="W52" i="7"/>
  <c r="W5" i="7"/>
  <c r="W16" i="7"/>
  <c r="X29" i="9"/>
  <c r="W55" i="1"/>
  <c r="W34" i="1"/>
  <c r="W30" i="1" l="1"/>
  <c r="W63" i="1"/>
  <c r="W10" i="1"/>
  <c r="W50" i="1"/>
  <c r="W15" i="1"/>
  <c r="C16" i="28" s="1"/>
  <c r="W28" i="1"/>
  <c r="C29" i="28" s="1"/>
  <c r="W17" i="1"/>
  <c r="C18" i="28" s="1"/>
  <c r="W8" i="1"/>
  <c r="C9" i="28" s="1"/>
  <c r="W6" i="1"/>
  <c r="W46" i="1"/>
  <c r="C47" i="28" s="1"/>
  <c r="P64" i="28"/>
  <c r="P64" i="27"/>
  <c r="P63" i="28"/>
  <c r="P59" i="28"/>
  <c r="P58" i="28"/>
  <c r="P57" i="28"/>
  <c r="P56" i="28"/>
  <c r="P55" i="28"/>
  <c r="P54" i="28"/>
  <c r="P53" i="28"/>
  <c r="P51" i="28"/>
  <c r="P50" i="28"/>
  <c r="P49" i="28"/>
  <c r="P48" i="28"/>
  <c r="P47" i="28"/>
  <c r="P46" i="28"/>
  <c r="P45" i="28"/>
  <c r="P44" i="28"/>
  <c r="P43" i="28"/>
  <c r="P43" i="27"/>
  <c r="P41" i="28"/>
  <c r="P40" i="28"/>
  <c r="P39" i="28"/>
  <c r="P38" i="28"/>
  <c r="P36" i="28"/>
  <c r="P34" i="28"/>
  <c r="P33" i="28"/>
  <c r="P32" i="28"/>
  <c r="P31" i="28"/>
  <c r="P30" i="28"/>
  <c r="P29" i="28"/>
  <c r="P28" i="28"/>
  <c r="P27" i="28"/>
  <c r="P26" i="28"/>
  <c r="P25" i="28"/>
  <c r="P24" i="28"/>
  <c r="P23" i="28"/>
  <c r="P22" i="28"/>
  <c r="P20" i="28"/>
  <c r="P19" i="28"/>
  <c r="P18" i="28"/>
  <c r="P17" i="28"/>
  <c r="P16" i="28"/>
  <c r="P15" i="28"/>
  <c r="P14" i="28"/>
  <c r="P13" i="28"/>
  <c r="P12" i="28"/>
  <c r="P10" i="28"/>
  <c r="P8" i="28"/>
  <c r="P6" i="28"/>
  <c r="P5" i="28"/>
  <c r="O64" i="28"/>
  <c r="O64" i="27"/>
  <c r="O63" i="28"/>
  <c r="O59" i="28"/>
  <c r="O58" i="28"/>
  <c r="O57" i="28"/>
  <c r="O56" i="28"/>
  <c r="O55" i="28"/>
  <c r="O54" i="28"/>
  <c r="O53" i="28"/>
  <c r="O52" i="28"/>
  <c r="O51" i="28"/>
  <c r="O50" i="28"/>
  <c r="O49" i="28"/>
  <c r="O48" i="28"/>
  <c r="O46" i="28"/>
  <c r="O45" i="28"/>
  <c r="O44" i="28"/>
  <c r="O43" i="28"/>
  <c r="O43" i="27"/>
  <c r="C40" i="25"/>
  <c r="O41" i="28"/>
  <c r="O40" i="28"/>
  <c r="O39" i="28"/>
  <c r="O38" i="28"/>
  <c r="O36" i="28"/>
  <c r="O34" i="28"/>
  <c r="O33" i="28"/>
  <c r="O32" i="28"/>
  <c r="O31" i="28"/>
  <c r="O30" i="28"/>
  <c r="O29" i="28"/>
  <c r="O28" i="28"/>
  <c r="O27" i="28"/>
  <c r="O26" i="28"/>
  <c r="O25" i="28"/>
  <c r="O24" i="28"/>
  <c r="O23" i="28"/>
  <c r="O22" i="28"/>
  <c r="O21" i="28"/>
  <c r="O19" i="28"/>
  <c r="O18" i="28"/>
  <c r="O16" i="28"/>
  <c r="O15" i="28"/>
  <c r="O14" i="28"/>
  <c r="O13" i="28"/>
  <c r="O12" i="28"/>
  <c r="O11" i="28"/>
  <c r="O10" i="28"/>
  <c r="O9" i="28"/>
  <c r="O6" i="28"/>
  <c r="N64" i="28"/>
  <c r="N64" i="27"/>
  <c r="N61" i="28"/>
  <c r="N60" i="28"/>
  <c r="N59" i="28"/>
  <c r="N58" i="28"/>
  <c r="N56" i="28"/>
  <c r="N55" i="28"/>
  <c r="N54" i="28"/>
  <c r="N53" i="28"/>
  <c r="N50" i="28"/>
  <c r="N49" i="28"/>
  <c r="N48" i="28"/>
  <c r="N47" i="28"/>
  <c r="N46" i="28"/>
  <c r="N45" i="28"/>
  <c r="N44" i="28"/>
  <c r="N43" i="28"/>
  <c r="N43" i="27"/>
  <c r="N41" i="28"/>
  <c r="N40" i="28"/>
  <c r="N39" i="28"/>
  <c r="N38" i="28"/>
  <c r="N37" i="28"/>
  <c r="N36" i="28"/>
  <c r="N34" i="28"/>
  <c r="N33" i="28"/>
  <c r="N32" i="28"/>
  <c r="N30" i="28"/>
  <c r="N29" i="28"/>
  <c r="N28" i="28"/>
  <c r="N27" i="28"/>
  <c r="N26" i="28"/>
  <c r="N25" i="28"/>
  <c r="N24" i="28"/>
  <c r="N19" i="28"/>
  <c r="N18" i="28"/>
  <c r="N17" i="28"/>
  <c r="N16" i="28"/>
  <c r="N14" i="28"/>
  <c r="N13" i="28"/>
  <c r="N10" i="28"/>
  <c r="M64" i="28"/>
  <c r="M64" i="27"/>
  <c r="C63" i="21"/>
  <c r="M59" i="28"/>
  <c r="M58" i="28"/>
  <c r="M57" i="28"/>
  <c r="M55" i="28"/>
  <c r="M54" i="28"/>
  <c r="M53" i="28"/>
  <c r="M52" i="28"/>
  <c r="M51" i="28"/>
  <c r="M50" i="28"/>
  <c r="M46" i="28"/>
  <c r="M45" i="28"/>
  <c r="M44" i="28"/>
  <c r="M43" i="28"/>
  <c r="M43" i="27"/>
  <c r="M41" i="28"/>
  <c r="M39" i="28"/>
  <c r="M38" i="28"/>
  <c r="M37" i="28"/>
  <c r="M36" i="28"/>
  <c r="M35" i="28"/>
  <c r="M34" i="28"/>
  <c r="M33" i="28"/>
  <c r="M32" i="28"/>
  <c r="M30" i="28"/>
  <c r="M29" i="28"/>
  <c r="M28" i="28"/>
  <c r="M27" i="28"/>
  <c r="M26" i="28"/>
  <c r="M25" i="28"/>
  <c r="M24" i="28"/>
  <c r="M23" i="28"/>
  <c r="M19" i="28"/>
  <c r="M18" i="28"/>
  <c r="M17" i="28"/>
  <c r="M16" i="28"/>
  <c r="M15" i="28"/>
  <c r="M14" i="28"/>
  <c r="M8" i="28"/>
  <c r="M5" i="28"/>
  <c r="L64" i="28"/>
  <c r="L64" i="27"/>
  <c r="L60" i="28"/>
  <c r="L58" i="28"/>
  <c r="L57" i="28"/>
  <c r="L55" i="28"/>
  <c r="L54" i="28"/>
  <c r="L53" i="28"/>
  <c r="L52" i="28"/>
  <c r="L51" i="28"/>
  <c r="L50" i="28"/>
  <c r="L49" i="28"/>
  <c r="L48" i="28"/>
  <c r="L47" i="28"/>
  <c r="L46" i="28"/>
  <c r="L45" i="28"/>
  <c r="L44" i="28"/>
  <c r="L43" i="28"/>
  <c r="L43" i="27"/>
  <c r="L41" i="28"/>
  <c r="L40" i="28"/>
  <c r="L39" i="28"/>
  <c r="L38" i="28"/>
  <c r="L36" i="28"/>
  <c r="L33" i="28"/>
  <c r="L32" i="28"/>
  <c r="L31" i="28"/>
  <c r="L30" i="28"/>
  <c r="L29" i="28"/>
  <c r="L28" i="28"/>
  <c r="L27" i="28"/>
  <c r="L26" i="28"/>
  <c r="L25" i="28"/>
  <c r="L24" i="28"/>
  <c r="L19" i="28"/>
  <c r="L18" i="28"/>
  <c r="L16" i="28"/>
  <c r="L15" i="28"/>
  <c r="L14" i="28"/>
  <c r="K64" i="28"/>
  <c r="K64" i="27"/>
  <c r="K63" i="28"/>
  <c r="K60" i="28"/>
  <c r="K59" i="28"/>
  <c r="K57" i="28"/>
  <c r="K56" i="28"/>
  <c r="K55" i="28"/>
  <c r="K54" i="28"/>
  <c r="K50" i="28"/>
  <c r="K48" i="28"/>
  <c r="K46" i="28"/>
  <c r="K45" i="28"/>
  <c r="K44" i="28"/>
  <c r="K43" i="28"/>
  <c r="K43" i="27"/>
  <c r="K41" i="28"/>
  <c r="K39" i="28"/>
  <c r="K38" i="28"/>
  <c r="K36" i="28"/>
  <c r="K34" i="28"/>
  <c r="K33" i="28"/>
  <c r="K32" i="28"/>
  <c r="K30" i="28"/>
  <c r="K29" i="28"/>
  <c r="K28" i="28"/>
  <c r="K27" i="28"/>
  <c r="K26" i="28"/>
  <c r="K25" i="28"/>
  <c r="K24" i="28"/>
  <c r="K19" i="28"/>
  <c r="K18" i="28"/>
  <c r="K17" i="28"/>
  <c r="K14" i="28"/>
  <c r="K10" i="28"/>
  <c r="K8" i="28"/>
  <c r="K5" i="28"/>
  <c r="C59" i="15"/>
  <c r="J64" i="28"/>
  <c r="J64" i="27"/>
  <c r="J60" i="28"/>
  <c r="J59" i="28"/>
  <c r="J57" i="28"/>
  <c r="J55" i="28"/>
  <c r="J54" i="28"/>
  <c r="J53" i="28"/>
  <c r="J50" i="28"/>
  <c r="J49" i="28"/>
  <c r="J48" i="28"/>
  <c r="J46" i="28"/>
  <c r="J45" i="28"/>
  <c r="J44" i="28"/>
  <c r="J43" i="28"/>
  <c r="J43" i="27"/>
  <c r="J41" i="28"/>
  <c r="J40" i="28"/>
  <c r="J39" i="28"/>
  <c r="J38" i="28"/>
  <c r="J36" i="28"/>
  <c r="J34" i="28"/>
  <c r="J33" i="28"/>
  <c r="J32" i="28"/>
  <c r="J30" i="28"/>
  <c r="J28" i="28"/>
  <c r="J27" i="28"/>
  <c r="J26" i="28"/>
  <c r="J25" i="28"/>
  <c r="J24" i="28"/>
  <c r="J23" i="28"/>
  <c r="J19" i="28"/>
  <c r="J18" i="28"/>
  <c r="J17" i="28"/>
  <c r="J16" i="28"/>
  <c r="J14" i="28"/>
  <c r="J10" i="28"/>
  <c r="C58" i="13"/>
  <c r="I63" i="28"/>
  <c r="I59" i="28"/>
  <c r="I57" i="28"/>
  <c r="I55" i="28"/>
  <c r="I54" i="28"/>
  <c r="I53" i="28"/>
  <c r="I51" i="28"/>
  <c r="I50" i="28"/>
  <c r="I48" i="28"/>
  <c r="I46" i="28"/>
  <c r="I45" i="28"/>
  <c r="I44" i="28"/>
  <c r="I41" i="28"/>
  <c r="I40" i="28"/>
  <c r="I38" i="28"/>
  <c r="I37" i="28"/>
  <c r="I36" i="28"/>
  <c r="I34" i="28"/>
  <c r="I33" i="28"/>
  <c r="I32" i="28"/>
  <c r="I30" i="28"/>
  <c r="I28" i="28"/>
  <c r="I27" i="28"/>
  <c r="I26" i="28"/>
  <c r="I25" i="28"/>
  <c r="I24" i="28"/>
  <c r="I23" i="28"/>
  <c r="I19" i="28"/>
  <c r="I14" i="28"/>
  <c r="I12" i="28"/>
  <c r="I11" i="28"/>
  <c r="H64" i="28"/>
  <c r="H64" i="27"/>
  <c r="H63" i="28"/>
  <c r="H62" i="28"/>
  <c r="C61" i="11"/>
  <c r="H60" i="28"/>
  <c r="H59" i="28"/>
  <c r="H57" i="28"/>
  <c r="H55" i="28"/>
  <c r="H54" i="28"/>
  <c r="H53" i="28"/>
  <c r="H52" i="28"/>
  <c r="H46" i="28"/>
  <c r="H45" i="28"/>
  <c r="H44" i="28"/>
  <c r="H41" i="28"/>
  <c r="H40" i="28"/>
  <c r="H38" i="28"/>
  <c r="H37" i="28"/>
  <c r="H36" i="28"/>
  <c r="H35" i="28"/>
  <c r="H34" i="28"/>
  <c r="H33" i="28"/>
  <c r="H32" i="28"/>
  <c r="H30" i="28"/>
  <c r="H27" i="28"/>
  <c r="H26" i="28"/>
  <c r="H25" i="28"/>
  <c r="H24" i="28"/>
  <c r="H23" i="28"/>
  <c r="H19" i="28"/>
  <c r="H18" i="28"/>
  <c r="H15" i="28"/>
  <c r="H14" i="28"/>
  <c r="H11" i="28"/>
  <c r="H9" i="28"/>
  <c r="G63" i="28"/>
  <c r="G62" i="28"/>
  <c r="G61" i="28"/>
  <c r="G60" i="28"/>
  <c r="G59" i="28"/>
  <c r="G57" i="28"/>
  <c r="G55" i="28"/>
  <c r="G54" i="28"/>
  <c r="G53" i="28"/>
  <c r="X38" i="9"/>
  <c r="G39" i="28" s="1"/>
  <c r="G48" i="28"/>
  <c r="G46" i="28"/>
  <c r="G45" i="28"/>
  <c r="G41" i="28"/>
  <c r="G40" i="28"/>
  <c r="G38" i="28"/>
  <c r="G37" i="28"/>
  <c r="G36" i="28"/>
  <c r="G34" i="28"/>
  <c r="G33" i="28"/>
  <c r="G32" i="28"/>
  <c r="G30" i="28"/>
  <c r="G28" i="28"/>
  <c r="G27" i="28"/>
  <c r="G26" i="28"/>
  <c r="G25" i="28"/>
  <c r="G24" i="28"/>
  <c r="G20" i="28"/>
  <c r="G19" i="28"/>
  <c r="G18" i="28"/>
  <c r="G16" i="28"/>
  <c r="G14" i="28"/>
  <c r="G12" i="28"/>
  <c r="G11" i="28"/>
  <c r="G9" i="28"/>
  <c r="G8" i="28"/>
  <c r="F64" i="28"/>
  <c r="F64" i="27"/>
  <c r="F63" i="28"/>
  <c r="F62" i="28"/>
  <c r="F61" i="28"/>
  <c r="F60" i="28"/>
  <c r="F59" i="28"/>
  <c r="F58" i="28"/>
  <c r="F57" i="28"/>
  <c r="F55" i="28"/>
  <c r="F54" i="28"/>
  <c r="F53" i="28"/>
  <c r="F52" i="28"/>
  <c r="C51" i="7"/>
  <c r="F49" i="28"/>
  <c r="F48" i="28"/>
  <c r="F46" i="28"/>
  <c r="F45" i="28"/>
  <c r="F41" i="28"/>
  <c r="F40" i="28"/>
  <c r="F39" i="28"/>
  <c r="F43" i="28"/>
  <c r="F38" i="28"/>
  <c r="F37" i="28"/>
  <c r="F36" i="28"/>
  <c r="F35" i="28"/>
  <c r="F34" i="28"/>
  <c r="F33" i="28"/>
  <c r="F32" i="28"/>
  <c r="F17" i="28"/>
  <c r="F31" i="28"/>
  <c r="F30" i="28"/>
  <c r="F29" i="28"/>
  <c r="F28" i="28"/>
  <c r="F27" i="28"/>
  <c r="F51" i="28"/>
  <c r="F26" i="28"/>
  <c r="F7" i="28"/>
  <c r="F25" i="28"/>
  <c r="F24" i="28"/>
  <c r="F23" i="28"/>
  <c r="F21" i="28"/>
  <c r="F20" i="28"/>
  <c r="F19" i="28"/>
  <c r="F18" i="28"/>
  <c r="F14" i="28"/>
  <c r="F12" i="28"/>
  <c r="F11" i="28"/>
  <c r="F10" i="28"/>
  <c r="F9" i="28"/>
  <c r="F8" i="28"/>
  <c r="F6" i="28"/>
  <c r="P56" i="5"/>
  <c r="B56" i="5" s="1"/>
  <c r="P55" i="5"/>
  <c r="B55" i="5" s="1"/>
  <c r="P54" i="5"/>
  <c r="B54" i="5" s="1"/>
  <c r="P9" i="5"/>
  <c r="P26" i="5"/>
  <c r="B26" i="5" s="1"/>
  <c r="P10" i="5"/>
  <c r="E64" i="28"/>
  <c r="E64" i="27"/>
  <c r="E63" i="28"/>
  <c r="E62" i="28"/>
  <c r="E61" i="28"/>
  <c r="E59" i="28"/>
  <c r="P14" i="5"/>
  <c r="E54" i="28"/>
  <c r="P20" i="5"/>
  <c r="P53" i="5"/>
  <c r="B53" i="5" s="1"/>
  <c r="P36" i="5"/>
  <c r="B36" i="5" s="1"/>
  <c r="P52" i="5"/>
  <c r="B52" i="5" s="1"/>
  <c r="P51" i="5"/>
  <c r="B51" i="5" s="1"/>
  <c r="P50" i="5"/>
  <c r="B50" i="5" s="1"/>
  <c r="E46" i="28"/>
  <c r="P49" i="5"/>
  <c r="B49" i="5" s="1"/>
  <c r="P48" i="5"/>
  <c r="B48" i="5" s="1"/>
  <c r="E43" i="28"/>
  <c r="E43" i="27"/>
  <c r="P46" i="5"/>
  <c r="B46" i="5" s="1"/>
  <c r="E40" i="28"/>
  <c r="E39" i="28"/>
  <c r="P37" i="5"/>
  <c r="B37" i="5" s="1"/>
  <c r="E38" i="28"/>
  <c r="P13" i="5"/>
  <c r="P41" i="5"/>
  <c r="B41" i="5" s="1"/>
  <c r="E34" i="28"/>
  <c r="P31" i="5"/>
  <c r="B31" i="5" s="1"/>
  <c r="E33" i="28"/>
  <c r="P30" i="5"/>
  <c r="B30" i="5" s="1"/>
  <c r="E32" i="28"/>
  <c r="P16" i="5"/>
  <c r="P19" i="5"/>
  <c r="P17" i="5"/>
  <c r="P35" i="5"/>
  <c r="B35" i="5" s="1"/>
  <c r="E27" i="28"/>
  <c r="P25" i="5"/>
  <c r="B25" i="5" s="1"/>
  <c r="E26" i="28"/>
  <c r="P18" i="5"/>
  <c r="E25" i="28"/>
  <c r="P29" i="5"/>
  <c r="E24" i="28"/>
  <c r="P34" i="5"/>
  <c r="B34" i="5" s="1"/>
  <c r="P12" i="5"/>
  <c r="P45" i="5"/>
  <c r="B45" i="5" s="1"/>
  <c r="P40" i="5"/>
  <c r="B40" i="5" s="1"/>
  <c r="E20" i="28"/>
  <c r="P23" i="5"/>
  <c r="B23" i="5" s="1"/>
  <c r="P21" i="5"/>
  <c r="P28" i="5"/>
  <c r="P4" i="5"/>
  <c r="P44" i="5"/>
  <c r="B44" i="5" s="1"/>
  <c r="E14" i="28"/>
  <c r="P11" i="5"/>
  <c r="P43" i="5"/>
  <c r="B43" i="5" s="1"/>
  <c r="E12" i="28"/>
  <c r="P42" i="5"/>
  <c r="B42" i="5" s="1"/>
  <c r="P32" i="5"/>
  <c r="P24" i="5"/>
  <c r="B24" i="5" s="1"/>
  <c r="P6" i="5"/>
  <c r="P39" i="5"/>
  <c r="B39" i="5" s="1"/>
  <c r="P3" i="5"/>
  <c r="P8" i="5"/>
  <c r="P33" i="5"/>
  <c r="B33" i="5" s="1"/>
  <c r="D64" i="27"/>
  <c r="D63" i="28"/>
  <c r="D62" i="28"/>
  <c r="D61" i="28"/>
  <c r="D60" i="28"/>
  <c r="D59" i="28"/>
  <c r="D56" i="28"/>
  <c r="D54" i="28"/>
  <c r="D53" i="28"/>
  <c r="D52" i="28"/>
  <c r="C51" i="3"/>
  <c r="P50" i="3"/>
  <c r="D50" i="28"/>
  <c r="P49" i="3"/>
  <c r="D49" i="28"/>
  <c r="P48" i="3"/>
  <c r="D48" i="28"/>
  <c r="P47" i="3"/>
  <c r="P46" i="3"/>
  <c r="D46" i="28"/>
  <c r="P45" i="3"/>
  <c r="P44" i="3"/>
  <c r="D44" i="28"/>
  <c r="P43" i="3"/>
  <c r="D43" i="28"/>
  <c r="D43" i="27"/>
  <c r="P42" i="3"/>
  <c r="D42" i="28"/>
  <c r="P41" i="3"/>
  <c r="P40" i="3"/>
  <c r="D40" i="28"/>
  <c r="P39" i="3"/>
  <c r="D39" i="28"/>
  <c r="P38" i="3"/>
  <c r="D38" i="28"/>
  <c r="P37" i="3"/>
  <c r="D37" i="28"/>
  <c r="P36" i="3"/>
  <c r="D36" i="28"/>
  <c r="P35" i="3"/>
  <c r="P34" i="3"/>
  <c r="D34" i="28"/>
  <c r="P33" i="3"/>
  <c r="D33" i="28"/>
  <c r="P32" i="3"/>
  <c r="D32" i="28"/>
  <c r="P31" i="3"/>
  <c r="P30" i="3"/>
  <c r="P29" i="3"/>
  <c r="P28" i="3"/>
  <c r="D28" i="28"/>
  <c r="P27" i="3"/>
  <c r="D27" i="28"/>
  <c r="P26" i="3"/>
  <c r="D26" i="28"/>
  <c r="P25" i="3"/>
  <c r="D25" i="28"/>
  <c r="P24" i="3"/>
  <c r="D24" i="28"/>
  <c r="P23" i="3"/>
  <c r="P10" i="3"/>
  <c r="P7" i="3"/>
  <c r="D21" i="28"/>
  <c r="P5" i="3"/>
  <c r="P11" i="3"/>
  <c r="P21" i="3"/>
  <c r="P19" i="3"/>
  <c r="D17" i="28"/>
  <c r="P20" i="3"/>
  <c r="P15" i="3"/>
  <c r="D15" i="28"/>
  <c r="P12" i="3"/>
  <c r="B12" i="3" s="1"/>
  <c r="P8" i="3"/>
  <c r="D13" i="28"/>
  <c r="P9" i="3"/>
  <c r="D12" i="28"/>
  <c r="P13" i="3"/>
  <c r="B13" i="3" s="1"/>
  <c r="P22" i="3"/>
  <c r="P18" i="3"/>
  <c r="P3" i="3"/>
  <c r="D8" i="28"/>
  <c r="P14" i="3"/>
  <c r="B14" i="3" s="1"/>
  <c r="P16" i="3"/>
  <c r="P4" i="3"/>
  <c r="P17" i="3"/>
  <c r="P6" i="3"/>
  <c r="C64" i="28"/>
  <c r="C64" i="27"/>
  <c r="C63" i="28"/>
  <c r="C62" i="28"/>
  <c r="C60" i="28"/>
  <c r="C59" i="28"/>
  <c r="C55" i="1"/>
  <c r="C55" i="28"/>
  <c r="C54" i="28"/>
  <c r="C53" i="28"/>
  <c r="C52" i="28"/>
  <c r="C50" i="28"/>
  <c r="C49" i="28"/>
  <c r="C48" i="28"/>
  <c r="C46" i="28"/>
  <c r="C45" i="28"/>
  <c r="C44" i="28"/>
  <c r="C43" i="28"/>
  <c r="C43" i="27"/>
  <c r="C40" i="28"/>
  <c r="C39" i="28"/>
  <c r="C38" i="28"/>
  <c r="C37" i="28"/>
  <c r="C36" i="28"/>
  <c r="C34" i="28"/>
  <c r="C33" i="28"/>
  <c r="C32" i="28"/>
  <c r="C31" i="28"/>
  <c r="C30" i="28"/>
  <c r="C28" i="28"/>
  <c r="C27" i="28"/>
  <c r="C26" i="28"/>
  <c r="C25" i="28"/>
  <c r="C24" i="28"/>
  <c r="C21" i="28"/>
  <c r="C20" i="28"/>
  <c r="C61" i="28"/>
  <c r="C35" i="28"/>
  <c r="C17" i="28"/>
  <c r="C58" i="28"/>
  <c r="C14" i="28"/>
  <c r="C13" i="28"/>
  <c r="C42" i="28"/>
  <c r="C12" i="28"/>
  <c r="C51" i="28"/>
  <c r="C11" i="28"/>
  <c r="C6" i="28"/>
  <c r="C8" i="28"/>
  <c r="P5" i="1"/>
  <c r="V43" i="27" l="1"/>
  <c r="O4" i="3"/>
  <c r="W22" i="3" s="1"/>
  <c r="D23" i="28" s="1"/>
  <c r="O32" i="5"/>
  <c r="B32" i="5"/>
  <c r="O28" i="5"/>
  <c r="B28" i="5"/>
  <c r="O10" i="3"/>
  <c r="O9" i="3"/>
  <c r="O29" i="5"/>
  <c r="B29" i="5"/>
  <c r="O11" i="3"/>
  <c r="O17" i="3"/>
  <c r="B17" i="3"/>
  <c r="O15" i="3"/>
  <c r="B15" i="3"/>
  <c r="O24" i="3"/>
  <c r="B24" i="3"/>
  <c r="O28" i="3"/>
  <c r="B28" i="3"/>
  <c r="O30" i="3"/>
  <c r="B30" i="3"/>
  <c r="O32" i="3"/>
  <c r="B32" i="3"/>
  <c r="O36" i="3"/>
  <c r="B36" i="3"/>
  <c r="O40" i="3"/>
  <c r="B40" i="3"/>
  <c r="O44" i="3"/>
  <c r="B44" i="3"/>
  <c r="O49" i="3"/>
  <c r="B49" i="3"/>
  <c r="O50" i="5"/>
  <c r="O53" i="5"/>
  <c r="O54" i="5"/>
  <c r="O22" i="3"/>
  <c r="B22" i="3"/>
  <c r="O19" i="3"/>
  <c r="B19" i="3"/>
  <c r="O23" i="3"/>
  <c r="B23" i="3"/>
  <c r="O27" i="3"/>
  <c r="B27" i="3"/>
  <c r="O31" i="3"/>
  <c r="B31" i="3"/>
  <c r="O35" i="3"/>
  <c r="B35" i="3"/>
  <c r="O39" i="3"/>
  <c r="B39" i="3"/>
  <c r="O43" i="3"/>
  <c r="B43" i="3"/>
  <c r="O46" i="3"/>
  <c r="B46" i="3"/>
  <c r="O48" i="3"/>
  <c r="B48" i="3"/>
  <c r="O49" i="5"/>
  <c r="O51" i="5"/>
  <c r="O55" i="5"/>
  <c r="O16" i="3"/>
  <c r="B16" i="3"/>
  <c r="O18" i="3"/>
  <c r="B18" i="3"/>
  <c r="O20" i="3"/>
  <c r="B20" i="3"/>
  <c r="O26" i="3"/>
  <c r="B26" i="3"/>
  <c r="O34" i="3"/>
  <c r="B34" i="3"/>
  <c r="O38" i="3"/>
  <c r="B38" i="3"/>
  <c r="O42" i="3"/>
  <c r="B42" i="3"/>
  <c r="O45" i="3"/>
  <c r="B45" i="3"/>
  <c r="O47" i="3"/>
  <c r="B47" i="3"/>
  <c r="O52" i="5"/>
  <c r="O56" i="5"/>
  <c r="O21" i="3"/>
  <c r="B21" i="3"/>
  <c r="O25" i="3"/>
  <c r="B25" i="3"/>
  <c r="O29" i="3"/>
  <c r="B29" i="3"/>
  <c r="O33" i="3"/>
  <c r="B33" i="3"/>
  <c r="O37" i="3"/>
  <c r="B37" i="3"/>
  <c r="O41" i="3"/>
  <c r="B41" i="3"/>
  <c r="O50" i="3"/>
  <c r="B50" i="3"/>
  <c r="O48" i="5"/>
  <c r="O5" i="1"/>
  <c r="W40" i="1" s="1"/>
  <c r="C41" i="28" s="1"/>
  <c r="O5" i="3"/>
  <c r="W13" i="3" s="1"/>
  <c r="D14" i="28" s="1"/>
  <c r="S14" i="28" s="1"/>
  <c r="C50" i="31" s="1"/>
  <c r="O7" i="3"/>
  <c r="O3" i="3"/>
  <c r="W10" i="3" s="1"/>
  <c r="D11" i="28" s="1"/>
  <c r="O6" i="3"/>
  <c r="W9" i="3" s="1"/>
  <c r="D10" i="28" s="1"/>
  <c r="O33" i="5"/>
  <c r="O3" i="5"/>
  <c r="W40" i="5" s="1"/>
  <c r="E41" i="28" s="1"/>
  <c r="O24" i="5"/>
  <c r="O42" i="5"/>
  <c r="O11" i="5"/>
  <c r="O4" i="5"/>
  <c r="O23" i="5"/>
  <c r="W34" i="5" s="1"/>
  <c r="O45" i="5"/>
  <c r="W36" i="5" s="1"/>
  <c r="E37" i="28" s="1"/>
  <c r="O34" i="5"/>
  <c r="W27" i="5"/>
  <c r="E28" i="28" s="1"/>
  <c r="O31" i="5"/>
  <c r="O13" i="5"/>
  <c r="O20" i="5"/>
  <c r="O26" i="5"/>
  <c r="O8" i="5"/>
  <c r="O6" i="5"/>
  <c r="O43" i="5"/>
  <c r="O44" i="5"/>
  <c r="O21" i="5"/>
  <c r="O40" i="5"/>
  <c r="O17" i="5"/>
  <c r="O41" i="5"/>
  <c r="O37" i="5"/>
  <c r="O10" i="5"/>
  <c r="O18" i="5"/>
  <c r="O16" i="5"/>
  <c r="O39" i="5"/>
  <c r="O12" i="5"/>
  <c r="O25" i="5"/>
  <c r="W10" i="5" s="1"/>
  <c r="E11" i="28" s="1"/>
  <c r="O35" i="5"/>
  <c r="O19" i="5"/>
  <c r="O30" i="5"/>
  <c r="O46" i="5"/>
  <c r="O36" i="5"/>
  <c r="O14" i="5"/>
  <c r="O9" i="5"/>
  <c r="O13" i="3"/>
  <c r="W50" i="3" s="1"/>
  <c r="D51" i="28" s="1"/>
  <c r="O14" i="3"/>
  <c r="O12" i="3"/>
  <c r="O8" i="3"/>
  <c r="W44" i="5"/>
  <c r="E45" i="28" s="1"/>
  <c r="W51" i="5"/>
  <c r="E52" i="28" s="1"/>
  <c r="W35" i="5"/>
  <c r="E36" i="28" s="1"/>
  <c r="Q36" i="28" s="1"/>
  <c r="B58" i="31" s="1"/>
  <c r="W48" i="5"/>
  <c r="E49" i="28" s="1"/>
  <c r="W29" i="5"/>
  <c r="E30" i="28" s="1"/>
  <c r="W44" i="3"/>
  <c r="D45" i="28" s="1"/>
  <c r="X16" i="25"/>
  <c r="X60" i="26"/>
  <c r="X51" i="26"/>
  <c r="X20" i="26"/>
  <c r="X6" i="26"/>
  <c r="X61" i="26"/>
  <c r="X3" i="26"/>
  <c r="X36" i="26"/>
  <c r="P4" i="27"/>
  <c r="X22" i="23"/>
  <c r="N23" i="28" s="1"/>
  <c r="X56" i="23"/>
  <c r="N57" i="28" s="1"/>
  <c r="T57" i="28" s="1"/>
  <c r="D19" i="31" s="1"/>
  <c r="X61" i="23"/>
  <c r="N62" i="28" s="1"/>
  <c r="X14" i="23"/>
  <c r="N15" i="28" s="1"/>
  <c r="X34" i="23"/>
  <c r="N35" i="28" s="1"/>
  <c r="X58" i="19"/>
  <c r="L59" i="28" s="1"/>
  <c r="Q59" i="28" s="1"/>
  <c r="B47" i="31" s="1"/>
  <c r="X15" i="17"/>
  <c r="K16" i="28" s="1"/>
  <c r="T16" i="28" s="1"/>
  <c r="D10" i="31" s="1"/>
  <c r="X50" i="17"/>
  <c r="K51" i="28" s="1"/>
  <c r="X14" i="17"/>
  <c r="K15" i="28" s="1"/>
  <c r="X12" i="13"/>
  <c r="I13" i="28" s="1"/>
  <c r="X17" i="13"/>
  <c r="I18" i="28" s="1"/>
  <c r="X46" i="13"/>
  <c r="I47" i="28" s="1"/>
  <c r="X38" i="13"/>
  <c r="I39" i="28" s="1"/>
  <c r="X5" i="13"/>
  <c r="I6" i="28" s="1"/>
  <c r="X61" i="13"/>
  <c r="I62" i="28" s="1"/>
  <c r="X8" i="13"/>
  <c r="I9" i="28" s="1"/>
  <c r="X57" i="13"/>
  <c r="I58" i="28" s="1"/>
  <c r="X60" i="13"/>
  <c r="I61" i="28" s="1"/>
  <c r="X14" i="13"/>
  <c r="I15" i="28" s="1"/>
  <c r="X30" i="13"/>
  <c r="I31" i="28" s="1"/>
  <c r="X41" i="13"/>
  <c r="I42" i="28" s="1"/>
  <c r="X64" i="13"/>
  <c r="I65" i="28" s="1"/>
  <c r="I65" i="27"/>
  <c r="X63" i="13"/>
  <c r="I64" i="28" s="1"/>
  <c r="X41" i="15"/>
  <c r="J42" i="28" s="1"/>
  <c r="X19" i="15"/>
  <c r="J20" i="28" s="1"/>
  <c r="X46" i="15"/>
  <c r="J47" i="28" s="1"/>
  <c r="X7" i="15"/>
  <c r="J8" i="28" s="1"/>
  <c r="X6" i="15"/>
  <c r="J7" i="28" s="1"/>
  <c r="X50" i="15"/>
  <c r="J51" i="28" s="1"/>
  <c r="X28" i="15"/>
  <c r="J29" i="28" s="1"/>
  <c r="X19" i="11"/>
  <c r="H20" i="28" s="1"/>
  <c r="X41" i="11"/>
  <c r="H42" i="28" s="1"/>
  <c r="X27" i="11"/>
  <c r="H28" i="28" s="1"/>
  <c r="X11" i="11"/>
  <c r="H12" i="28" s="1"/>
  <c r="X46" i="11"/>
  <c r="H47" i="28" s="1"/>
  <c r="U29" i="3"/>
  <c r="D30" i="27" s="1"/>
  <c r="U21" i="1"/>
  <c r="C22" i="27" s="1"/>
  <c r="W14" i="7"/>
  <c r="F15" i="28" s="1"/>
  <c r="W64" i="7"/>
  <c r="F65" i="28" s="1"/>
  <c r="F65" i="27"/>
  <c r="X9" i="11"/>
  <c r="H10" i="28" s="1"/>
  <c r="S25" i="28"/>
  <c r="C53" i="31" s="1"/>
  <c r="S33" i="28"/>
  <c r="C57" i="31" s="1"/>
  <c r="S26" i="28"/>
  <c r="C54" i="31" s="1"/>
  <c r="S27" i="28"/>
  <c r="C55" i="31" s="1"/>
  <c r="S38" i="28"/>
  <c r="C59" i="31" s="1"/>
  <c r="S40" i="28"/>
  <c r="C48" i="31" s="1"/>
  <c r="X34" i="26"/>
  <c r="X59" i="26"/>
  <c r="X64" i="25"/>
  <c r="X46" i="25"/>
  <c r="X60" i="25"/>
  <c r="X3" i="25"/>
  <c r="O4" i="28" s="1"/>
  <c r="X36" i="25"/>
  <c r="X4" i="25"/>
  <c r="X6" i="25"/>
  <c r="X7" i="25"/>
  <c r="X41" i="25"/>
  <c r="X19" i="25"/>
  <c r="X59" i="25"/>
  <c r="X19" i="23"/>
  <c r="N20" i="28" s="1"/>
  <c r="X7" i="23"/>
  <c r="N8" i="28" s="1"/>
  <c r="X62" i="23"/>
  <c r="N63" i="28" s="1"/>
  <c r="X30" i="23"/>
  <c r="N31" i="28" s="1"/>
  <c r="X41" i="23"/>
  <c r="N42" i="28" s="1"/>
  <c r="X5" i="23"/>
  <c r="N6" i="28" s="1"/>
  <c r="X10" i="23"/>
  <c r="N11" i="28" s="1"/>
  <c r="X4" i="23"/>
  <c r="N5" i="28" s="1"/>
  <c r="X62" i="21"/>
  <c r="M63" i="28" s="1"/>
  <c r="X39" i="21"/>
  <c r="M40" i="28" s="1"/>
  <c r="X9" i="21"/>
  <c r="M10" i="28" s="1"/>
  <c r="X61" i="21"/>
  <c r="M62" i="28" s="1"/>
  <c r="X21" i="21"/>
  <c r="M22" i="28" s="1"/>
  <c r="X46" i="21"/>
  <c r="M47" i="28" s="1"/>
  <c r="X8" i="21"/>
  <c r="M9" i="28" s="1"/>
  <c r="X3" i="21"/>
  <c r="X12" i="21"/>
  <c r="M13" i="28" s="1"/>
  <c r="X20" i="21"/>
  <c r="M21" i="28" s="1"/>
  <c r="X10" i="21"/>
  <c r="M11" i="28" s="1"/>
  <c r="X34" i="17"/>
  <c r="K35" i="28" s="1"/>
  <c r="X22" i="17"/>
  <c r="K23" i="28" s="1"/>
  <c r="X52" i="17"/>
  <c r="K52" i="28" s="1"/>
  <c r="X58" i="17"/>
  <c r="K58" i="28" s="1"/>
  <c r="T58" i="28" s="1"/>
  <c r="D18" i="31" s="1"/>
  <c r="X53" i="17"/>
  <c r="K53" i="28" s="1"/>
  <c r="T53" i="28" s="1"/>
  <c r="D33" i="31" s="1"/>
  <c r="X39" i="17"/>
  <c r="K40" i="28" s="1"/>
  <c r="X48" i="17"/>
  <c r="K49" i="28" s="1"/>
  <c r="X41" i="17"/>
  <c r="K42" i="28" s="1"/>
  <c r="X21" i="17"/>
  <c r="K22" i="28" s="1"/>
  <c r="K4" i="28"/>
  <c r="X8" i="17"/>
  <c r="K9" i="28" s="1"/>
  <c r="X46" i="17"/>
  <c r="K47" i="28" s="1"/>
  <c r="X55" i="19"/>
  <c r="L56" i="28" s="1"/>
  <c r="X62" i="19"/>
  <c r="L63" i="28" s="1"/>
  <c r="X16" i="19"/>
  <c r="L17" i="28" s="1"/>
  <c r="X60" i="19"/>
  <c r="L61" i="28" s="1"/>
  <c r="X22" i="19"/>
  <c r="L23" i="28" s="1"/>
  <c r="L4" i="27"/>
  <c r="X3" i="19"/>
  <c r="L4" i="28" s="1"/>
  <c r="X11" i="19"/>
  <c r="L12" i="28" s="1"/>
  <c r="X61" i="19"/>
  <c r="L62" i="28" s="1"/>
  <c r="X21" i="19"/>
  <c r="L22" i="28" s="1"/>
  <c r="X8" i="19"/>
  <c r="L9" i="28" s="1"/>
  <c r="X41" i="19"/>
  <c r="L42" i="28" s="1"/>
  <c r="X19" i="19"/>
  <c r="L20" i="28" s="1"/>
  <c r="X10" i="19"/>
  <c r="L11" i="28" s="1"/>
  <c r="X33" i="19"/>
  <c r="L34" i="28" s="1"/>
  <c r="T34" i="28" s="1"/>
  <c r="D49" i="31" s="1"/>
  <c r="X7" i="19"/>
  <c r="L8" i="28" s="1"/>
  <c r="T55" i="28"/>
  <c r="D43" i="31" s="1"/>
  <c r="T64" i="28"/>
  <c r="D46" i="31" s="1"/>
  <c r="T29" i="28"/>
  <c r="D36" i="31" s="1"/>
  <c r="T30" i="28"/>
  <c r="D34" i="31" s="1"/>
  <c r="T46" i="28"/>
  <c r="D62" i="31" s="1"/>
  <c r="T18" i="28"/>
  <c r="D41" i="31" s="1"/>
  <c r="T19" i="28"/>
  <c r="D51" i="31" s="1"/>
  <c r="T28" i="28"/>
  <c r="D42" i="31" s="1"/>
  <c r="T45" i="28"/>
  <c r="D61" i="31" s="1"/>
  <c r="T32" i="28"/>
  <c r="D56" i="31" s="1"/>
  <c r="T33" i="28"/>
  <c r="D57" i="31" s="1"/>
  <c r="T38" i="28"/>
  <c r="D59" i="31" s="1"/>
  <c r="T39" i="28"/>
  <c r="D31" i="31" s="1"/>
  <c r="T41" i="28"/>
  <c r="D60" i="31" s="1"/>
  <c r="S24" i="28"/>
  <c r="C52" i="31" s="1"/>
  <c r="S32" i="28"/>
  <c r="C56" i="31" s="1"/>
  <c r="S34" i="28"/>
  <c r="C49" i="31" s="1"/>
  <c r="S46" i="28"/>
  <c r="C62" i="31" s="1"/>
  <c r="S54" i="28"/>
  <c r="C63" i="31" s="1"/>
  <c r="T24" i="28"/>
  <c r="D52" i="31" s="1"/>
  <c r="T25" i="28"/>
  <c r="D53" i="31" s="1"/>
  <c r="T26" i="28"/>
  <c r="D54" i="31" s="1"/>
  <c r="T43" i="28"/>
  <c r="D14" i="31" s="1"/>
  <c r="T44" i="28"/>
  <c r="D26" i="31" s="1"/>
  <c r="T50" i="28"/>
  <c r="D23" i="31" s="1"/>
  <c r="S59" i="28"/>
  <c r="C47" i="31" s="1"/>
  <c r="T14" i="28"/>
  <c r="D50" i="31" s="1"/>
  <c r="T27" i="28"/>
  <c r="D55" i="31" s="1"/>
  <c r="T36" i="28"/>
  <c r="D58" i="31" s="1"/>
  <c r="T54" i="28"/>
  <c r="D63" i="31" s="1"/>
  <c r="X11" i="15"/>
  <c r="J12" i="28" s="1"/>
  <c r="X51" i="15"/>
  <c r="J52" i="28" s="1"/>
  <c r="W64" i="5"/>
  <c r="E65" i="28" s="1"/>
  <c r="M10" i="27"/>
  <c r="V10" i="27" s="1"/>
  <c r="X4" i="11"/>
  <c r="H5" i="28" s="1"/>
  <c r="X50" i="9"/>
  <c r="G51" i="28" s="1"/>
  <c r="X57" i="9"/>
  <c r="G58" i="28" s="1"/>
  <c r="W12" i="7"/>
  <c r="F13" i="28" s="1"/>
  <c r="W46" i="7"/>
  <c r="F47" i="28" s="1"/>
  <c r="W41" i="7"/>
  <c r="F42" i="28" s="1"/>
  <c r="W43" i="7"/>
  <c r="F44" i="28" s="1"/>
  <c r="W4" i="7"/>
  <c r="F5" i="28" s="1"/>
  <c r="W15" i="7"/>
  <c r="F16" i="28" s="1"/>
  <c r="U50" i="1"/>
  <c r="U57" i="1"/>
  <c r="U60" i="1"/>
  <c r="X16" i="13"/>
  <c r="I17" i="28" s="1"/>
  <c r="X9" i="13"/>
  <c r="I10" i="28" s="1"/>
  <c r="X28" i="13"/>
  <c r="I29" i="28" s="1"/>
  <c r="X4" i="13"/>
  <c r="I5" i="28" s="1"/>
  <c r="X59" i="13"/>
  <c r="I60" i="28" s="1"/>
  <c r="X6" i="13"/>
  <c r="I7" i="28" s="1"/>
  <c r="X51" i="13"/>
  <c r="I52" i="28" s="1"/>
  <c r="I64" i="27"/>
  <c r="X21" i="11"/>
  <c r="H22" i="28" s="1"/>
  <c r="X12" i="11"/>
  <c r="H13" i="28" s="1"/>
  <c r="X48" i="11"/>
  <c r="H49" i="28" s="1"/>
  <c r="X20" i="11"/>
  <c r="H21" i="28" s="1"/>
  <c r="X57" i="11"/>
  <c r="H58" i="28" s="1"/>
  <c r="X42" i="11"/>
  <c r="H43" i="28" s="1"/>
  <c r="X28" i="11"/>
  <c r="H29" i="28" s="1"/>
  <c r="X3" i="11"/>
  <c r="X7" i="11"/>
  <c r="H8" i="28" s="1"/>
  <c r="X49" i="11"/>
  <c r="H50" i="28" s="1"/>
  <c r="X30" i="11"/>
  <c r="H31" i="28" s="1"/>
  <c r="X5" i="11"/>
  <c r="H6" i="28" s="1"/>
  <c r="X63" i="9"/>
  <c r="G64" i="28" s="1"/>
  <c r="X64" i="9"/>
  <c r="G65" i="28" s="1"/>
  <c r="Q27" i="28"/>
  <c r="B55" i="31" s="1"/>
  <c r="Q26" i="28"/>
  <c r="B54" i="31" s="1"/>
  <c r="Q54" i="28"/>
  <c r="B63" i="31" s="1"/>
  <c r="W49" i="5"/>
  <c r="W43" i="5"/>
  <c r="W41" i="5"/>
  <c r="E42" i="28" s="1"/>
  <c r="W52" i="5"/>
  <c r="W29" i="3"/>
  <c r="D30" i="28" s="1"/>
  <c r="U46" i="3"/>
  <c r="Q32" i="28"/>
  <c r="B56" i="31" s="1"/>
  <c r="Q25" i="28"/>
  <c r="B53" i="31" s="1"/>
  <c r="Q38" i="28"/>
  <c r="B59" i="31" s="1"/>
  <c r="Q46" i="28"/>
  <c r="B62" i="31" s="1"/>
  <c r="Q24" i="28"/>
  <c r="B52" i="31" s="1"/>
  <c r="Q33" i="28"/>
  <c r="B57" i="31" s="1"/>
  <c r="G64" i="27"/>
  <c r="M7" i="27"/>
  <c r="V7" i="27" s="1"/>
  <c r="C7" i="28"/>
  <c r="U15" i="1"/>
  <c r="C16" i="27" s="1"/>
  <c r="U46" i="1"/>
  <c r="U16" i="1"/>
  <c r="C17" i="27" s="1"/>
  <c r="C57" i="28"/>
  <c r="C56" i="28"/>
  <c r="Q14" i="28" l="1"/>
  <c r="B50" i="31" s="1"/>
  <c r="P4" i="28"/>
  <c r="P62" i="28"/>
  <c r="P7" i="28"/>
  <c r="P35" i="28"/>
  <c r="P21" i="28"/>
  <c r="P52" i="28"/>
  <c r="P60" i="28"/>
  <c r="P61" i="28"/>
  <c r="P37" i="28"/>
  <c r="O47" i="28"/>
  <c r="O61" i="28"/>
  <c r="O65" i="28"/>
  <c r="T65" i="28" s="1"/>
  <c r="D37" i="31" s="1"/>
  <c r="Q65" i="27"/>
  <c r="O60" i="28"/>
  <c r="O20" i="28"/>
  <c r="O17" i="28"/>
  <c r="T17" i="28" s="1"/>
  <c r="D32" i="31" s="1"/>
  <c r="O8" i="28"/>
  <c r="O7" i="28"/>
  <c r="O42" i="28"/>
  <c r="O5" i="28"/>
  <c r="O37" i="28"/>
  <c r="W40" i="3"/>
  <c r="D41" i="28" s="1"/>
  <c r="W63" i="3"/>
  <c r="D64" i="28" s="1"/>
  <c r="Q64" i="28" s="1"/>
  <c r="B46" i="31" s="1"/>
  <c r="W22" i="1"/>
  <c r="C23" i="28" s="1"/>
  <c r="W9" i="1"/>
  <c r="C10" i="28" s="1"/>
  <c r="W18" i="3"/>
  <c r="D19" i="28" s="1"/>
  <c r="W54" i="3"/>
  <c r="D55" i="28" s="1"/>
  <c r="W34" i="3"/>
  <c r="D35" i="28" s="1"/>
  <c r="W4" i="1"/>
  <c r="C5" i="28" s="1"/>
  <c r="W18" i="1"/>
  <c r="C19" i="28" s="1"/>
  <c r="W6" i="3"/>
  <c r="D7" i="28" s="1"/>
  <c r="W28" i="3"/>
  <c r="D29" i="28" s="1"/>
  <c r="W59" i="5"/>
  <c r="E60" i="28" s="1"/>
  <c r="S60" i="28" s="1"/>
  <c r="C38" i="31" s="1"/>
  <c r="W17" i="3"/>
  <c r="D18" i="28" s="1"/>
  <c r="W3" i="3"/>
  <c r="D4" i="28" s="1"/>
  <c r="W50" i="5"/>
  <c r="E51" i="28" s="1"/>
  <c r="Q30" i="28"/>
  <c r="B34" i="31" s="1"/>
  <c r="W15" i="3"/>
  <c r="D16" i="28" s="1"/>
  <c r="W15" i="5"/>
  <c r="E16" i="28" s="1"/>
  <c r="S36" i="28"/>
  <c r="C58" i="31" s="1"/>
  <c r="S45" i="28"/>
  <c r="C61" i="31" s="1"/>
  <c r="Q45" i="28"/>
  <c r="B61" i="31" s="1"/>
  <c r="W46" i="3"/>
  <c r="D47" i="28" s="1"/>
  <c r="W5" i="3"/>
  <c r="D6" i="28" s="1"/>
  <c r="W17" i="5"/>
  <c r="E18" i="28" s="1"/>
  <c r="W30" i="5"/>
  <c r="E31" i="28" s="1"/>
  <c r="T15" i="28"/>
  <c r="D25" i="31" s="1"/>
  <c r="S12" i="28"/>
  <c r="C20" i="31" s="1"/>
  <c r="W5" i="5"/>
  <c r="E6" i="28" s="1"/>
  <c r="T59" i="28"/>
  <c r="D47" i="31" s="1"/>
  <c r="W8" i="5"/>
  <c r="E9" i="28" s="1"/>
  <c r="W8" i="3"/>
  <c r="D9" i="28" s="1"/>
  <c r="W21" i="1"/>
  <c r="W3" i="1"/>
  <c r="C4" i="28" s="1"/>
  <c r="U3" i="1"/>
  <c r="C4" i="27" s="1"/>
  <c r="X60" i="21"/>
  <c r="M61" i="28" s="1"/>
  <c r="X30" i="21"/>
  <c r="M31" i="28" s="1"/>
  <c r="X41" i="21"/>
  <c r="M42" i="28" s="1"/>
  <c r="M13" i="27"/>
  <c r="V13" i="27" s="1"/>
  <c r="T63" i="28"/>
  <c r="D45" i="31" s="1"/>
  <c r="X10" i="26"/>
  <c r="X20" i="23"/>
  <c r="N21" i="28" s="1"/>
  <c r="X8" i="23"/>
  <c r="N9" i="28" s="1"/>
  <c r="T8" i="28"/>
  <c r="D30" i="31" s="1"/>
  <c r="X11" i="17"/>
  <c r="K12" i="28" s="1"/>
  <c r="T23" i="28"/>
  <c r="D29" i="31" s="1"/>
  <c r="X15" i="13"/>
  <c r="I16" i="28" s="1"/>
  <c r="X7" i="13"/>
  <c r="I8" i="28" s="1"/>
  <c r="X3" i="13"/>
  <c r="I4" i="28" s="1"/>
  <c r="X30" i="15"/>
  <c r="J31" i="28" s="1"/>
  <c r="X5" i="15"/>
  <c r="J6" i="28" s="1"/>
  <c r="X6" i="11"/>
  <c r="H7" i="28" s="1"/>
  <c r="X50" i="11"/>
  <c r="H51" i="28" s="1"/>
  <c r="X16" i="11"/>
  <c r="H17" i="28" s="1"/>
  <c r="X60" i="11"/>
  <c r="H61" i="28" s="1"/>
  <c r="X47" i="11"/>
  <c r="H48" i="28" s="1"/>
  <c r="S30" i="28"/>
  <c r="C34" i="31" s="1"/>
  <c r="W49" i="7"/>
  <c r="F50" i="28" s="1"/>
  <c r="W21" i="7"/>
  <c r="F22" i="28" s="1"/>
  <c r="W55" i="7"/>
  <c r="F56" i="28" s="1"/>
  <c r="G65" i="27"/>
  <c r="X55" i="15"/>
  <c r="J56" i="28" s="1"/>
  <c r="X12" i="15"/>
  <c r="J13" i="28" s="1"/>
  <c r="J4" i="27"/>
  <c r="X14" i="15"/>
  <c r="J15" i="28" s="1"/>
  <c r="S65" i="28"/>
  <c r="C37" i="31" s="1"/>
  <c r="G43" i="27"/>
  <c r="W7" i="5"/>
  <c r="E8" i="28" s="1"/>
  <c r="W9" i="5"/>
  <c r="E10" i="28" s="1"/>
  <c r="W21" i="5"/>
  <c r="E22" i="28" s="1"/>
  <c r="W14" i="5"/>
  <c r="E15" i="28" s="1"/>
  <c r="Q28" i="28"/>
  <c r="B42" i="31" s="1"/>
  <c r="S28" i="28"/>
  <c r="C42" i="31" s="1"/>
  <c r="X41" i="26"/>
  <c r="X8" i="26"/>
  <c r="O65" i="27"/>
  <c r="X34" i="25"/>
  <c r="O4" i="27"/>
  <c r="X61" i="25"/>
  <c r="P40" i="25"/>
  <c r="B40" i="25"/>
  <c r="X6" i="23"/>
  <c r="N7" i="28" s="1"/>
  <c r="X11" i="23"/>
  <c r="N12" i="28" s="1"/>
  <c r="X51" i="23"/>
  <c r="N52" i="28" s="1"/>
  <c r="X21" i="23"/>
  <c r="N22" i="28" s="1"/>
  <c r="X48" i="21"/>
  <c r="M49" i="28" s="1"/>
  <c r="T49" i="28" s="1"/>
  <c r="D27" i="31" s="1"/>
  <c r="M11" i="27"/>
  <c r="V11" i="27" s="1"/>
  <c r="X5" i="21"/>
  <c r="M6" i="28" s="1"/>
  <c r="X6" i="21"/>
  <c r="M7" i="28" s="1"/>
  <c r="M21" i="27"/>
  <c r="V21" i="27" s="1"/>
  <c r="X19" i="21"/>
  <c r="M20" i="28" s="1"/>
  <c r="X55" i="21"/>
  <c r="M56" i="28" s="1"/>
  <c r="T56" i="28" s="1"/>
  <c r="D7" i="31" s="1"/>
  <c r="M6" i="27"/>
  <c r="V6" i="27" s="1"/>
  <c r="X59" i="21"/>
  <c r="M60" i="28" s="1"/>
  <c r="X47" i="21"/>
  <c r="M48" i="28" s="1"/>
  <c r="T48" i="28" s="1"/>
  <c r="D40" i="31" s="1"/>
  <c r="T47" i="28"/>
  <c r="D12" i="31" s="1"/>
  <c r="M9" i="27"/>
  <c r="V9" i="27" s="1"/>
  <c r="M4" i="27"/>
  <c r="X11" i="21"/>
  <c r="M12" i="28" s="1"/>
  <c r="M20" i="27"/>
  <c r="V20" i="27" s="1"/>
  <c r="M12" i="27"/>
  <c r="V12" i="27" s="1"/>
  <c r="P63" i="21"/>
  <c r="Q40" i="28"/>
  <c r="B48" i="31" s="1"/>
  <c r="T40" i="28"/>
  <c r="D48" i="31" s="1"/>
  <c r="X20" i="17"/>
  <c r="K21" i="28" s="1"/>
  <c r="X12" i="17"/>
  <c r="K13" i="28" s="1"/>
  <c r="X19" i="17"/>
  <c r="K20" i="28" s="1"/>
  <c r="X30" i="17"/>
  <c r="K31" i="28" s="1"/>
  <c r="X61" i="17"/>
  <c r="K61" i="28" s="1"/>
  <c r="X5" i="17"/>
  <c r="K6" i="28" s="1"/>
  <c r="X62" i="17"/>
  <c r="K62" i="28" s="1"/>
  <c r="X36" i="17"/>
  <c r="K37" i="28" s="1"/>
  <c r="X6" i="17"/>
  <c r="K7" i="28" s="1"/>
  <c r="X10" i="17"/>
  <c r="K11" i="28" s="1"/>
  <c r="K4" i="27"/>
  <c r="X34" i="19"/>
  <c r="L35" i="28" s="1"/>
  <c r="X36" i="19"/>
  <c r="L37" i="28" s="1"/>
  <c r="X5" i="19"/>
  <c r="L6" i="28" s="1"/>
  <c r="X20" i="19"/>
  <c r="L21" i="28" s="1"/>
  <c r="X6" i="19"/>
  <c r="L7" i="28" s="1"/>
  <c r="Q34" i="28"/>
  <c r="B49" i="31" s="1"/>
  <c r="X12" i="19"/>
  <c r="L13" i="28" s="1"/>
  <c r="X4" i="19"/>
  <c r="L5" i="28" s="1"/>
  <c r="T5" i="28" s="1"/>
  <c r="D4" i="31" s="1"/>
  <c r="X9" i="19"/>
  <c r="L10" i="28" s="1"/>
  <c r="T10" i="28" s="1"/>
  <c r="D24" i="31" s="1"/>
  <c r="X36" i="15"/>
  <c r="J37" i="28" s="1"/>
  <c r="X60" i="15"/>
  <c r="J61" i="28" s="1"/>
  <c r="X62" i="15"/>
  <c r="J63" i="28" s="1"/>
  <c r="X57" i="15"/>
  <c r="J58" i="28" s="1"/>
  <c r="X61" i="15"/>
  <c r="J62" i="28" s="1"/>
  <c r="S62" i="28" s="1"/>
  <c r="C39" i="31" s="1"/>
  <c r="X4" i="15"/>
  <c r="J5" i="28" s="1"/>
  <c r="X20" i="15"/>
  <c r="J21" i="28" s="1"/>
  <c r="X8" i="15"/>
  <c r="J9" i="28" s="1"/>
  <c r="X34" i="15"/>
  <c r="J35" i="28" s="1"/>
  <c r="X21" i="15"/>
  <c r="J22" i="28" s="1"/>
  <c r="X10" i="15"/>
  <c r="J11" i="28" s="1"/>
  <c r="X3" i="15"/>
  <c r="I43" i="27"/>
  <c r="X21" i="13"/>
  <c r="I22" i="28" s="1"/>
  <c r="I4" i="27"/>
  <c r="X55" i="13"/>
  <c r="I56" i="28" s="1"/>
  <c r="X20" i="9"/>
  <c r="G21" i="28" s="1"/>
  <c r="X12" i="9"/>
  <c r="G13" i="28" s="1"/>
  <c r="X9" i="9"/>
  <c r="G10" i="28" s="1"/>
  <c r="X3" i="9"/>
  <c r="G4" i="28" s="1"/>
  <c r="X6" i="9"/>
  <c r="G7" i="28" s="1"/>
  <c r="X5" i="9"/>
  <c r="G6" i="28" s="1"/>
  <c r="P78" i="9"/>
  <c r="B78" i="9"/>
  <c r="O51" i="7"/>
  <c r="U14" i="1"/>
  <c r="C15" i="27" s="1"/>
  <c r="E65" i="27"/>
  <c r="W16" i="5"/>
  <c r="E17" i="28" s="1"/>
  <c r="W56" i="5"/>
  <c r="E57" i="28" s="1"/>
  <c r="W4" i="5"/>
  <c r="E5" i="28" s="1"/>
  <c r="B57" i="5"/>
  <c r="W57" i="5"/>
  <c r="E58" i="28" s="1"/>
  <c r="W20" i="5"/>
  <c r="E21" i="28" s="1"/>
  <c r="W47" i="5"/>
  <c r="E48" i="28" s="1"/>
  <c r="W6" i="5"/>
  <c r="E7" i="28" s="1"/>
  <c r="W46" i="5"/>
  <c r="E47" i="28" s="1"/>
  <c r="W12" i="5"/>
  <c r="E13" i="28" s="1"/>
  <c r="W55" i="5"/>
  <c r="E56" i="28" s="1"/>
  <c r="W54" i="5"/>
  <c r="E55" i="28" s="1"/>
  <c r="W3" i="5"/>
  <c r="E4" i="28" s="1"/>
  <c r="B51" i="3"/>
  <c r="B63" i="21"/>
  <c r="M4" i="28"/>
  <c r="P59" i="15"/>
  <c r="X48" i="13"/>
  <c r="I49" i="28" s="1"/>
  <c r="X20" i="13"/>
  <c r="I21" i="28" s="1"/>
  <c r="B58" i="13"/>
  <c r="H4" i="28"/>
  <c r="X55" i="11"/>
  <c r="H56" i="28" s="1"/>
  <c r="P61" i="11"/>
  <c r="X38" i="11"/>
  <c r="H39" i="28" s="1"/>
  <c r="X14" i="9"/>
  <c r="G15" i="28" s="1"/>
  <c r="X43" i="9"/>
  <c r="G44" i="28" s="1"/>
  <c r="X21" i="9"/>
  <c r="G22" i="28" s="1"/>
  <c r="X30" i="9"/>
  <c r="G31" i="28" s="1"/>
  <c r="X42" i="9"/>
  <c r="G43" i="28" s="1"/>
  <c r="X34" i="9"/>
  <c r="G35" i="28" s="1"/>
  <c r="X28" i="9"/>
  <c r="G29" i="28" s="1"/>
  <c r="X49" i="9"/>
  <c r="G50" i="28" s="1"/>
  <c r="X55" i="9"/>
  <c r="G56" i="28" s="1"/>
  <c r="X48" i="9"/>
  <c r="G49" i="28" s="1"/>
  <c r="X51" i="9"/>
  <c r="G52" i="28" s="1"/>
  <c r="X4" i="9"/>
  <c r="G5" i="28" s="1"/>
  <c r="X16" i="9"/>
  <c r="G17" i="28" s="1"/>
  <c r="X41" i="9"/>
  <c r="G42" i="28" s="1"/>
  <c r="X46" i="9"/>
  <c r="G47" i="28" s="1"/>
  <c r="X22" i="9"/>
  <c r="G23" i="28" s="1"/>
  <c r="W3" i="7"/>
  <c r="F4" i="28" s="1"/>
  <c r="E53" i="28"/>
  <c r="E35" i="28"/>
  <c r="E44" i="28"/>
  <c r="E50" i="28"/>
  <c r="W30" i="3"/>
  <c r="D31" i="28" s="1"/>
  <c r="U57" i="3"/>
  <c r="W21" i="3"/>
  <c r="D22" i="28" s="1"/>
  <c r="U5" i="3"/>
  <c r="D6" i="27" s="1"/>
  <c r="W19" i="3"/>
  <c r="D20" i="28" s="1"/>
  <c r="W4" i="3"/>
  <c r="U56" i="3"/>
  <c r="U30" i="3"/>
  <c r="D31" i="27" s="1"/>
  <c r="D4" i="27"/>
  <c r="W56" i="3"/>
  <c r="D57" i="28" s="1"/>
  <c r="W57" i="3"/>
  <c r="D58" i="28" s="1"/>
  <c r="U55" i="1"/>
  <c r="U6" i="1"/>
  <c r="C7" i="27" s="1"/>
  <c r="U5" i="1"/>
  <c r="C6" i="27" s="1"/>
  <c r="U4" i="1"/>
  <c r="C5" i="27" s="1"/>
  <c r="U34" i="1"/>
  <c r="C35" i="27" s="1"/>
  <c r="U41" i="1"/>
  <c r="C42" i="27" s="1"/>
  <c r="U8" i="1"/>
  <c r="C9" i="27" s="1"/>
  <c r="U56" i="1"/>
  <c r="B59" i="15"/>
  <c r="X34" i="13"/>
  <c r="I35" i="28" s="1"/>
  <c r="X19" i="13"/>
  <c r="I20" i="28" s="1"/>
  <c r="P58" i="13"/>
  <c r="X42" i="13"/>
  <c r="I43" i="28" s="1"/>
  <c r="X15" i="11"/>
  <c r="H16" i="28" s="1"/>
  <c r="H43" i="27"/>
  <c r="B61" i="11"/>
  <c r="F43" i="27"/>
  <c r="B51" i="7"/>
  <c r="O51" i="3"/>
  <c r="U21" i="3"/>
  <c r="D22" i="27" s="1"/>
  <c r="B55" i="1"/>
  <c r="R58" i="13"/>
  <c r="Q55" i="1"/>
  <c r="C15" i="28"/>
  <c r="O55" i="1"/>
  <c r="T52" i="28" l="1"/>
  <c r="D35" i="31" s="1"/>
  <c r="T60" i="28"/>
  <c r="D38" i="31" s="1"/>
  <c r="P9" i="28"/>
  <c r="T9" i="28" s="1"/>
  <c r="D5" i="31" s="1"/>
  <c r="R66" i="27"/>
  <c r="P11" i="28"/>
  <c r="T11" i="28" s="1"/>
  <c r="D28" i="31" s="1"/>
  <c r="P42" i="28"/>
  <c r="T42" i="28" s="1"/>
  <c r="D9" i="31" s="1"/>
  <c r="O35" i="28"/>
  <c r="Q35" i="28" s="1"/>
  <c r="B13" i="31" s="1"/>
  <c r="O62" i="28"/>
  <c r="T62" i="28" s="1"/>
  <c r="D39" i="31" s="1"/>
  <c r="Q66" i="27"/>
  <c r="S41" i="28"/>
  <c r="C60" i="31" s="1"/>
  <c r="Q41" i="28"/>
  <c r="B60" i="31" s="1"/>
  <c r="S64" i="28"/>
  <c r="C46" i="31" s="1"/>
  <c r="X50" i="23"/>
  <c r="N51" i="28" s="1"/>
  <c r="T51" i="28" s="1"/>
  <c r="D16" i="31" s="1"/>
  <c r="X3" i="23"/>
  <c r="N4" i="28" s="1"/>
  <c r="T4" i="28" s="1"/>
  <c r="S18" i="28"/>
  <c r="C41" i="31" s="1"/>
  <c r="S51" i="28"/>
  <c r="C16" i="31" s="1"/>
  <c r="Q18" i="28"/>
  <c r="B41" i="31" s="1"/>
  <c r="S16" i="28"/>
  <c r="C10" i="31" s="1"/>
  <c r="Q52" i="28"/>
  <c r="B35" i="31" s="1"/>
  <c r="T61" i="28"/>
  <c r="D21" i="31" s="1"/>
  <c r="T31" i="28"/>
  <c r="D22" i="31" s="1"/>
  <c r="W65" i="1"/>
  <c r="C22" i="28"/>
  <c r="S22" i="28" s="1"/>
  <c r="C2" i="31" s="1"/>
  <c r="X65" i="25"/>
  <c r="T20" i="28"/>
  <c r="D17" i="31" s="1"/>
  <c r="Q12" i="28"/>
  <c r="B20" i="31" s="1"/>
  <c r="K66" i="28"/>
  <c r="T13" i="28"/>
  <c r="D6" i="31" s="1"/>
  <c r="F66" i="28"/>
  <c r="S9" i="28"/>
  <c r="C5" i="31" s="1"/>
  <c r="S6" i="28"/>
  <c r="C8" i="31" s="1"/>
  <c r="S44" i="28"/>
  <c r="C26" i="31" s="1"/>
  <c r="S7" i="28"/>
  <c r="C11" i="31" s="1"/>
  <c r="S31" i="28"/>
  <c r="C22" i="31" s="1"/>
  <c r="S47" i="28"/>
  <c r="C12" i="31" s="1"/>
  <c r="S52" i="28"/>
  <c r="C35" i="31" s="1"/>
  <c r="S58" i="28"/>
  <c r="C18" i="31" s="1"/>
  <c r="S57" i="28"/>
  <c r="C19" i="31" s="1"/>
  <c r="S20" i="28"/>
  <c r="C17" i="31" s="1"/>
  <c r="S56" i="28"/>
  <c r="C7" i="31" s="1"/>
  <c r="X65" i="26"/>
  <c r="R40" i="25"/>
  <c r="T22" i="28"/>
  <c r="D2" i="31" s="1"/>
  <c r="Q60" i="28"/>
  <c r="B38" i="31" s="1"/>
  <c r="X65" i="21"/>
  <c r="T12" i="28"/>
  <c r="D20" i="31" s="1"/>
  <c r="R63" i="21"/>
  <c r="T6" i="28"/>
  <c r="D8" i="31" s="1"/>
  <c r="T37" i="28"/>
  <c r="D44" i="31" s="1"/>
  <c r="Q61" i="28"/>
  <c r="B21" i="31" s="1"/>
  <c r="T21" i="28"/>
  <c r="D15" i="31" s="1"/>
  <c r="T7" i="28"/>
  <c r="D11" i="31" s="1"/>
  <c r="X66" i="17"/>
  <c r="R62" i="17"/>
  <c r="X65" i="19"/>
  <c r="L66" i="28"/>
  <c r="S15" i="28"/>
  <c r="C25" i="31" s="1"/>
  <c r="Q8" i="28"/>
  <c r="B30" i="31" s="1"/>
  <c r="S8" i="28"/>
  <c r="C30" i="31" s="1"/>
  <c r="Q55" i="28"/>
  <c r="B43" i="31" s="1"/>
  <c r="S55" i="28"/>
  <c r="C43" i="31" s="1"/>
  <c r="Q48" i="28"/>
  <c r="B40" i="31" s="1"/>
  <c r="S48" i="28"/>
  <c r="C40" i="31" s="1"/>
  <c r="S21" i="28"/>
  <c r="C15" i="31" s="1"/>
  <c r="S35" i="28"/>
  <c r="C13" i="31" s="1"/>
  <c r="M66" i="28"/>
  <c r="Q63" i="28"/>
  <c r="B45" i="31" s="1"/>
  <c r="S63" i="28"/>
  <c r="C45" i="31" s="1"/>
  <c r="S61" i="28"/>
  <c r="C21" i="31" s="1"/>
  <c r="S42" i="28"/>
  <c r="C9" i="31" s="1"/>
  <c r="S50" i="28"/>
  <c r="C23" i="31" s="1"/>
  <c r="Q53" i="28"/>
  <c r="B33" i="31" s="1"/>
  <c r="S53" i="28"/>
  <c r="C33" i="31" s="1"/>
  <c r="S49" i="28"/>
  <c r="C27" i="31" s="1"/>
  <c r="Q39" i="28"/>
  <c r="B31" i="31" s="1"/>
  <c r="S39" i="28"/>
  <c r="C31" i="31" s="1"/>
  <c r="S17" i="28"/>
  <c r="C32" i="31" s="1"/>
  <c r="S11" i="28"/>
  <c r="C28" i="31" s="1"/>
  <c r="S13" i="28"/>
  <c r="C6" i="31" s="1"/>
  <c r="S10" i="28"/>
  <c r="C24" i="31" s="1"/>
  <c r="S43" i="28"/>
  <c r="C14" i="31" s="1"/>
  <c r="Q37" i="28"/>
  <c r="B44" i="31" s="1"/>
  <c r="S37" i="28"/>
  <c r="C44" i="31" s="1"/>
  <c r="Q9" i="28"/>
  <c r="B5" i="31" s="1"/>
  <c r="R59" i="15"/>
  <c r="Q20" i="28"/>
  <c r="B17" i="31" s="1"/>
  <c r="I66" i="28"/>
  <c r="R61" i="11"/>
  <c r="H66" i="28"/>
  <c r="R78" i="9"/>
  <c r="G66" i="28"/>
  <c r="Q7" i="28"/>
  <c r="B11" i="31" s="1"/>
  <c r="Q6" i="28"/>
  <c r="B8" i="31" s="1"/>
  <c r="Q51" i="7"/>
  <c r="F66" i="27"/>
  <c r="Q57" i="28"/>
  <c r="B19" i="31" s="1"/>
  <c r="Q17" i="28"/>
  <c r="B32" i="31" s="1"/>
  <c r="U65" i="1"/>
  <c r="W65" i="3"/>
  <c r="D5" i="28"/>
  <c r="Q65" i="28"/>
  <c r="B37" i="31" s="1"/>
  <c r="M66" i="27"/>
  <c r="J4" i="28"/>
  <c r="J66" i="28" s="1"/>
  <c r="X65" i="15"/>
  <c r="Q49" i="28"/>
  <c r="B27" i="31" s="1"/>
  <c r="X65" i="13"/>
  <c r="X65" i="11"/>
  <c r="Q47" i="28"/>
  <c r="B12" i="31" s="1"/>
  <c r="X65" i="9"/>
  <c r="Q10" i="28"/>
  <c r="B24" i="31" s="1"/>
  <c r="Q56" i="28"/>
  <c r="B7" i="31" s="1"/>
  <c r="V65" i="9"/>
  <c r="Q13" i="28"/>
  <c r="B6" i="31" s="1"/>
  <c r="Q44" i="28"/>
  <c r="B26" i="31" s="1"/>
  <c r="W65" i="7"/>
  <c r="Q21" i="28"/>
  <c r="B15" i="31" s="1"/>
  <c r="Q31" i="28"/>
  <c r="B22" i="31" s="1"/>
  <c r="Q50" i="28"/>
  <c r="B23" i="31" s="1"/>
  <c r="U4" i="3"/>
  <c r="D5" i="27" s="1"/>
  <c r="U19" i="3"/>
  <c r="D20" i="27" s="1"/>
  <c r="Q43" i="28"/>
  <c r="B14" i="31" s="1"/>
  <c r="Q16" i="28"/>
  <c r="B10" i="31" s="1"/>
  <c r="Q58" i="28"/>
  <c r="B18" i="31" s="1"/>
  <c r="Q15" i="28"/>
  <c r="B25" i="31" s="1"/>
  <c r="Q51" i="3"/>
  <c r="G66" i="27"/>
  <c r="Q11" i="28" l="1"/>
  <c r="B28" i="31" s="1"/>
  <c r="P66" i="28"/>
  <c r="T35" i="28"/>
  <c r="D13" i="31" s="1"/>
  <c r="O66" i="28"/>
  <c r="Q62" i="28"/>
  <c r="B39" i="31" s="1"/>
  <c r="Q42" i="28"/>
  <c r="B9" i="31" s="1"/>
  <c r="N66" i="28"/>
  <c r="X65" i="23"/>
  <c r="Q51" i="28"/>
  <c r="B16" i="31" s="1"/>
  <c r="N4" i="27"/>
  <c r="V4" i="27" s="1"/>
  <c r="V66" i="27" s="1"/>
  <c r="V65" i="13"/>
  <c r="Q22" i="28"/>
  <c r="B2" i="31" s="1"/>
  <c r="C66" i="28"/>
  <c r="V65" i="25"/>
  <c r="S4" i="28"/>
  <c r="C3" i="31" s="1"/>
  <c r="V65" i="26"/>
  <c r="P66" i="27"/>
  <c r="O66" i="27"/>
  <c r="V66" i="17"/>
  <c r="K66" i="27"/>
  <c r="V65" i="19"/>
  <c r="D66" i="28"/>
  <c r="S5" i="28"/>
  <c r="C4" i="31" s="1"/>
  <c r="D3" i="31"/>
  <c r="Q4" i="28"/>
  <c r="U65" i="7"/>
  <c r="Q5" i="28"/>
  <c r="B4" i="31" s="1"/>
  <c r="L66" i="27"/>
  <c r="V65" i="15"/>
  <c r="H4" i="27"/>
  <c r="V65" i="11"/>
  <c r="U65" i="3"/>
  <c r="T66" i="28" l="1"/>
  <c r="B33" i="32"/>
  <c r="D66" i="27"/>
  <c r="N66" i="27"/>
  <c r="V65" i="23"/>
  <c r="J66" i="27"/>
  <c r="I66" i="27"/>
  <c r="B3" i="31"/>
  <c r="H66" i="27"/>
  <c r="B9" i="32" l="1"/>
  <c r="B32" i="32"/>
  <c r="D33" i="32"/>
  <c r="B4" i="32"/>
  <c r="D4" i="32" s="1"/>
  <c r="B37" i="32"/>
  <c r="D37" i="32" s="1"/>
  <c r="B17" i="32"/>
  <c r="B23" i="32"/>
  <c r="B2" i="32"/>
  <c r="B29" i="32"/>
  <c r="D29" i="32" s="1"/>
  <c r="B39" i="32"/>
  <c r="D39" i="32" s="1"/>
  <c r="B11" i="32"/>
  <c r="D11" i="32" s="1"/>
  <c r="P15" i="5"/>
  <c r="O15" i="5" s="1"/>
  <c r="B10" i="32"/>
  <c r="B34" i="32" l="1"/>
  <c r="D34" i="32" s="1"/>
  <c r="B35" i="32"/>
  <c r="D35" i="32" s="1"/>
  <c r="B19" i="32"/>
  <c r="B6" i="32"/>
  <c r="B12" i="32"/>
  <c r="D12" i="32" s="1"/>
  <c r="B24" i="32"/>
  <c r="D24" i="32" s="1"/>
  <c r="B16" i="32"/>
  <c r="D16" i="32" s="1"/>
  <c r="B36" i="32"/>
  <c r="D36" i="32" s="1"/>
  <c r="B31" i="32"/>
  <c r="B20" i="32"/>
  <c r="D20" i="32" s="1"/>
  <c r="B25" i="32"/>
  <c r="D25" i="32" s="1"/>
  <c r="B27" i="32"/>
  <c r="D27" i="32" s="1"/>
  <c r="B22" i="32"/>
  <c r="D22" i="32" s="1"/>
  <c r="B7" i="32"/>
  <c r="D7" i="32" s="1"/>
  <c r="B5" i="32"/>
  <c r="D5" i="32" s="1"/>
  <c r="B30" i="32"/>
  <c r="D30" i="32" s="1"/>
  <c r="B21" i="32"/>
  <c r="D21" i="32" s="1"/>
  <c r="B14" i="32"/>
  <c r="D14" i="32" s="1"/>
  <c r="B3" i="32"/>
  <c r="D10" i="32"/>
  <c r="B8" i="32"/>
  <c r="D8" i="32" s="1"/>
  <c r="B18" i="32"/>
  <c r="D18" i="32" s="1"/>
  <c r="B15" i="32"/>
  <c r="D15" i="32" s="1"/>
  <c r="D17" i="32"/>
  <c r="B40" i="32"/>
  <c r="D40" i="32" s="1"/>
  <c r="B28" i="32"/>
  <c r="B26" i="32"/>
  <c r="C66" i="27"/>
  <c r="W28" i="5"/>
  <c r="E29" i="28" s="1"/>
  <c r="Q29" i="28" s="1"/>
  <c r="B36" i="31" s="1"/>
  <c r="W22" i="5"/>
  <c r="E23" i="28" s="1"/>
  <c r="Q57" i="5"/>
  <c r="B38" i="32"/>
  <c r="D38" i="32" s="1"/>
  <c r="W18" i="5"/>
  <c r="O57" i="5"/>
  <c r="D2" i="32" l="1"/>
  <c r="D6" i="32"/>
  <c r="D3" i="32"/>
  <c r="D28" i="32"/>
  <c r="D31" i="32"/>
  <c r="D32" i="32"/>
  <c r="D19" i="32"/>
  <c r="D26" i="32"/>
  <c r="S29" i="28"/>
  <c r="C36" i="31" s="1"/>
  <c r="S23" i="28"/>
  <c r="C29" i="31" s="1"/>
  <c r="Q23" i="28"/>
  <c r="B29" i="31" s="1"/>
  <c r="U65" i="5"/>
  <c r="D23" i="32"/>
  <c r="B13" i="32"/>
  <c r="E19" i="28"/>
  <c r="W65" i="5"/>
  <c r="E66" i="27" l="1"/>
  <c r="D9" i="32"/>
  <c r="Q19" i="28"/>
  <c r="E66" i="28"/>
  <c r="Q67" i="28" s="1"/>
  <c r="S19" i="28"/>
  <c r="D13" i="32" l="1"/>
  <c r="C51" i="31"/>
  <c r="S66" i="28"/>
  <c r="Q66" i="28"/>
  <c r="B51" i="31"/>
</calcChain>
</file>

<file path=xl/sharedStrings.xml><?xml version="1.0" encoding="utf-8"?>
<sst xmlns="http://schemas.openxmlformats.org/spreadsheetml/2006/main" count="1939" uniqueCount="294">
  <si>
    <t>MINICUCCIOLI M.</t>
  </si>
  <si>
    <t>atleta</t>
  </si>
  <si>
    <t>Cod.soc.</t>
  </si>
  <si>
    <t>squadra</t>
  </si>
  <si>
    <t>PUNTI</t>
  </si>
  <si>
    <t>GARE</t>
  </si>
  <si>
    <t>punti squadra</t>
  </si>
  <si>
    <t>cod</t>
  </si>
  <si>
    <t>punti</t>
  </si>
  <si>
    <t>punt.provvisorio</t>
  </si>
  <si>
    <t>PRATOGRANDE SPORT</t>
  </si>
  <si>
    <t>FRESIAN TEAM</t>
  </si>
  <si>
    <t>A.S.D. VIRTUS</t>
  </si>
  <si>
    <t>A.S.D. CNM TRIATHLON</t>
  </si>
  <si>
    <t>PRO PATRIA MILANO</t>
  </si>
  <si>
    <t>TRIATHLON CREMONA STRADIVARI</t>
  </si>
  <si>
    <t>TRIATHLON TEAM BRIANZA</t>
  </si>
  <si>
    <t>GRANBIKE TRIATHLON</t>
  </si>
  <si>
    <t>JUNIOR CLUB A.S.D.</t>
  </si>
  <si>
    <t>AZZURRA TRIATHLON</t>
  </si>
  <si>
    <t>SKY LINE NUOTO</t>
  </si>
  <si>
    <t>PIANETA ACQUA</t>
  </si>
  <si>
    <t>PIACENZA TRIATHLON VIVO</t>
  </si>
  <si>
    <t>A.S.D. TORINO TRIATHLON</t>
  </si>
  <si>
    <t>CUNEO 1198</t>
  </si>
  <si>
    <t>A.S.D. SPEZIA TRIATHLON</t>
  </si>
  <si>
    <t>HYDRO SPORT</t>
  </si>
  <si>
    <t>A.S.D. PRO PATRIA ARC BUSTO</t>
  </si>
  <si>
    <t>A.S.D. TRIATHLON PAVESE</t>
  </si>
  <si>
    <t>VALLE D'AOSTA TRIATHLON A.S.D.</t>
  </si>
  <si>
    <t>K3</t>
  </si>
  <si>
    <t>707 S.S.D. A.R.L.</t>
  </si>
  <si>
    <t>RIVIERA TRIATHLON</t>
  </si>
  <si>
    <t>ZENA TRI TEAM</t>
  </si>
  <si>
    <t>AQUATICA TORINO</t>
  </si>
  <si>
    <t>SOCIETA' SPORTIVA DDS</t>
  </si>
  <si>
    <t>SAI FRECCE BIANCHE A.S.D.</t>
  </si>
  <si>
    <t>SOCIETA' NUOTO CASTIGLIONE</t>
  </si>
  <si>
    <t>TRIATHLON LECCO A.S.D.</t>
  </si>
  <si>
    <t>G.S. MANERBA A.S.D.</t>
  </si>
  <si>
    <t>3 LIFE A.S.D.</t>
  </si>
  <si>
    <t>NOLIMITSFRIENDS</t>
  </si>
  <si>
    <t>CUS TORINO</t>
  </si>
  <si>
    <t>CANOTRIATHLON MINCIO</t>
  </si>
  <si>
    <t>OXIGEN TRIATHLON</t>
  </si>
  <si>
    <t>TRIATHLON BERGAMO</t>
  </si>
  <si>
    <t>HARBOUR CLUB ASD</t>
  </si>
  <si>
    <t>LOS TIGRES</t>
  </si>
  <si>
    <t>APD ANDREANA SACRA FAMIGLIA</t>
  </si>
  <si>
    <t>DORIA NUOTO LOANO</t>
  </si>
  <si>
    <t>ALBA TRIATHLON</t>
  </si>
  <si>
    <t>IRONBIELLA</t>
  </si>
  <si>
    <t>BULLRING TRIATHLON</t>
  </si>
  <si>
    <t>VALLE GESSO SPORT</t>
  </si>
  <si>
    <t>AIRONE TRIATHLON</t>
  </si>
  <si>
    <t>SOGEIS SRL</t>
  </si>
  <si>
    <t>K3 SSDARL</t>
  </si>
  <si>
    <t>AQUATIC CENTER</t>
  </si>
  <si>
    <t>IVREA TRIATHLON</t>
  </si>
  <si>
    <t>IN SPORT</t>
  </si>
  <si>
    <t>TRYLOGY</t>
  </si>
  <si>
    <t>ROAD RUNNERS MILANO</t>
  </si>
  <si>
    <t>ASD VARESE TRIATHLON</t>
  </si>
  <si>
    <t>AQUARIUM VALLESCRIVIA</t>
  </si>
  <si>
    <t>PPR TEAM</t>
  </si>
  <si>
    <t>FIAMME ORO</t>
  </si>
  <si>
    <t>IDEASPORT</t>
  </si>
  <si>
    <t>NINETEEN HUNDRED</t>
  </si>
  <si>
    <t>MINICUCCIOLI F.</t>
  </si>
  <si>
    <t>cat.</t>
  </si>
  <si>
    <t>cod.</t>
  </si>
  <si>
    <t>OXYGEN TRIATHLON</t>
  </si>
  <si>
    <t>CUCCIOLI M.</t>
  </si>
  <si>
    <t>TRI TEAM SAVIGLIANO</t>
  </si>
  <si>
    <t>CUCCIOLI F.</t>
  </si>
  <si>
    <t>ESORDIENTI M.</t>
  </si>
  <si>
    <t>ESORDIENTI F.</t>
  </si>
  <si>
    <t>RAGAZZI M.</t>
  </si>
  <si>
    <t>RAGAZZI F.</t>
  </si>
  <si>
    <t>YOUTH A M.</t>
  </si>
  <si>
    <t>YOUTH A F.</t>
  </si>
  <si>
    <t>YOUTH B M.</t>
  </si>
  <si>
    <t>YOUTH B F.</t>
  </si>
  <si>
    <t>JUNIOR M.</t>
  </si>
  <si>
    <t>JUNIOR F.</t>
  </si>
  <si>
    <t>MC M</t>
  </si>
  <si>
    <t>MC F</t>
  </si>
  <si>
    <t>CU M</t>
  </si>
  <si>
    <t>CU F</t>
  </si>
  <si>
    <t>ES M</t>
  </si>
  <si>
    <t>ES F</t>
  </si>
  <si>
    <t>RA M</t>
  </si>
  <si>
    <t>RA F</t>
  </si>
  <si>
    <t>YA M</t>
  </si>
  <si>
    <t>YA F</t>
  </si>
  <si>
    <t>YB M</t>
  </si>
  <si>
    <t>YB F</t>
  </si>
  <si>
    <t>JU M</t>
  </si>
  <si>
    <t>JU F</t>
  </si>
  <si>
    <t>Totale</t>
  </si>
  <si>
    <t>Giovanissimi</t>
  </si>
  <si>
    <t>Giovani</t>
  </si>
  <si>
    <t>TRITEAM SPEZIA ASD</t>
  </si>
  <si>
    <t>Squadre</t>
  </si>
  <si>
    <t>Punti Prov Tot</t>
  </si>
  <si>
    <t>T.N.G. TRIATHLON GENERATION</t>
  </si>
  <si>
    <t>A.S.D. NPV</t>
  </si>
  <si>
    <t>ONDAVERDE TRIATHLON A.S.D.</t>
  </si>
  <si>
    <t>A.S.D. RUNNERS VALBOSSA</t>
  </si>
  <si>
    <t>SI</t>
  </si>
  <si>
    <t>OSTINI RICCARDO</t>
  </si>
  <si>
    <t>NO</t>
  </si>
  <si>
    <t>INVICTUS TEAM</t>
  </si>
  <si>
    <t>tess</t>
  </si>
  <si>
    <t>Tess</t>
  </si>
  <si>
    <t>ASD SPORT CLUB BRESCIA</t>
  </si>
  <si>
    <t>CLASSIFICA</t>
  </si>
  <si>
    <t>PARISI SVEVA</t>
  </si>
  <si>
    <t xml:space="preserve">TOT PUNTI </t>
  </si>
  <si>
    <t>bonus partecipazione</t>
  </si>
  <si>
    <t>S1 M</t>
  </si>
  <si>
    <t>S1 F</t>
  </si>
  <si>
    <t>S2 M</t>
  </si>
  <si>
    <t>S2 F</t>
  </si>
  <si>
    <t>S3 M</t>
  </si>
  <si>
    <t>S3 F</t>
  </si>
  <si>
    <t>S4 M</t>
  </si>
  <si>
    <t>S4 F</t>
  </si>
  <si>
    <t>M1 M</t>
  </si>
  <si>
    <t>M1 F</t>
  </si>
  <si>
    <t>M2 M</t>
  </si>
  <si>
    <t>M2 F</t>
  </si>
  <si>
    <t>M3 M</t>
  </si>
  <si>
    <t>M3 F</t>
  </si>
  <si>
    <t>M4 M</t>
  </si>
  <si>
    <t>M4 F</t>
  </si>
  <si>
    <t>gara1  Dua Barzanò</t>
  </si>
  <si>
    <t>gara2  Oli Segrate</t>
  </si>
  <si>
    <t xml:space="preserve">gara3   Tri   DJ </t>
  </si>
  <si>
    <t>gara4 Med  Lovere</t>
  </si>
  <si>
    <t>gara5 Aqu     Mandello</t>
  </si>
  <si>
    <t>gara6   D.Cr Paullo</t>
  </si>
  <si>
    <t xml:space="preserve">POL. TEAM BRIANZA </t>
  </si>
  <si>
    <t xml:space="preserve">TRIO EVENTI </t>
  </si>
  <si>
    <t>ROAD RUNNERS TRI</t>
  </si>
  <si>
    <t xml:space="preserve">ASD IRONLARIO </t>
  </si>
  <si>
    <t xml:space="preserve">RHO TRIATHLON CLUB  </t>
  </si>
  <si>
    <t xml:space="preserve">CNM TRIATHLON  </t>
  </si>
  <si>
    <t xml:space="preserve">CUS PRO PATRIA MILANO  </t>
  </si>
  <si>
    <t xml:space="preserve">DDS SRL  </t>
  </si>
  <si>
    <t xml:space="preserve"> TRIATHLON PAVESE</t>
  </si>
  <si>
    <t xml:space="preserve">FREEZONE </t>
  </si>
  <si>
    <t xml:space="preserve">3 LIFE </t>
  </si>
  <si>
    <t xml:space="preserve"> PRO PATRIA A.R.C. BUSTO ARSIZIO</t>
  </si>
  <si>
    <t>VARESE TRIATHLON S.B.R.</t>
  </si>
  <si>
    <t>ZEROTRENTA TRIATHLON</t>
  </si>
  <si>
    <t>VALXER TRIATHLON TEAM</t>
  </si>
  <si>
    <t xml:space="preserve">SPARTACUS TRIATHLONLECCO </t>
  </si>
  <si>
    <t>MONZA MARATHON TEAM</t>
  </si>
  <si>
    <t xml:space="preserve">K3 </t>
  </si>
  <si>
    <t>DE RAN CLAB</t>
  </si>
  <si>
    <t>NUOVA ATLETICA SAMVERGA</t>
  </si>
  <si>
    <t xml:space="preserve">SPORT 64 </t>
  </si>
  <si>
    <t>NP VAREDO</t>
  </si>
  <si>
    <t>ZEROTRIUNO TRI TEAM COMO</t>
  </si>
  <si>
    <t xml:space="preserve">VALCAVALLINA </t>
  </si>
  <si>
    <t xml:space="preserve">TRIATHLON ALTO LARIO </t>
  </si>
  <si>
    <t xml:space="preserve">BIKE3LANDS </t>
  </si>
  <si>
    <t>ASD SWATT CLUB</t>
  </si>
  <si>
    <t>VENUS TRI</t>
  </si>
  <si>
    <t>ATLETICA TREVIGLIO</t>
  </si>
  <si>
    <t>MILANO TRIATHLON TEAM</t>
  </si>
  <si>
    <t>LYKOS TRIATHLON TEAM ASD</t>
  </si>
  <si>
    <t>POL MOVING S.S.D. A R.L.</t>
  </si>
  <si>
    <t>PT RUN ASD</t>
  </si>
  <si>
    <t>FENIKS TEAM SEAVIM</t>
  </si>
  <si>
    <t>ASD ALFA TEAM</t>
  </si>
  <si>
    <t>M5 M</t>
  </si>
  <si>
    <t>M5 F</t>
  </si>
  <si>
    <t>M6 M</t>
  </si>
  <si>
    <t>ULIANO LORENZO</t>
  </si>
  <si>
    <t>BRUSCHI FABIO</t>
  </si>
  <si>
    <t>TOMASONI ANDREA PAOLO</t>
  </si>
  <si>
    <t>ZANELLI PIERPAOLO</t>
  </si>
  <si>
    <t>RAGGI PATRICK IRINIO</t>
  </si>
  <si>
    <t>ROCCASALVA GIULIA</t>
  </si>
  <si>
    <t>MICHELI GIULIA</t>
  </si>
  <si>
    <t>GHIDINI MICHELE</t>
  </si>
  <si>
    <t>SALINA MATTEO</t>
  </si>
  <si>
    <t>BALDO ANDREA</t>
  </si>
  <si>
    <t>ARNABOLDI EMANUELE</t>
  </si>
  <si>
    <t>VOMERI STEFANO</t>
  </si>
  <si>
    <t>BASSO ALESSIA</t>
  </si>
  <si>
    <t>CASPANI LORENZO</t>
  </si>
  <si>
    <t>GERVASONI MICHELE</t>
  </si>
  <si>
    <t>BASTONERO GIACOMO</t>
  </si>
  <si>
    <t>BORBONI LORIS</t>
  </si>
  <si>
    <t>IOVACCHINI PAOLO</t>
  </si>
  <si>
    <t>RUGNA MATTEO</t>
  </si>
  <si>
    <t>MORRA FRANCESCO CARLO</t>
  </si>
  <si>
    <t>ARDONE MATTEO</t>
  </si>
  <si>
    <t>SCANAGATTA RICCARDO</t>
  </si>
  <si>
    <t>CAMERAN NICOLO'</t>
  </si>
  <si>
    <t>TOPPI JUAN FELIPE</t>
  </si>
  <si>
    <t>CORONA SIMONE</t>
  </si>
  <si>
    <t>TRACCONAGLIA FILIPPO</t>
  </si>
  <si>
    <t>DELLA CAGNOLETTA VITTORIA</t>
  </si>
  <si>
    <t>CORTI MARCO</t>
  </si>
  <si>
    <t>TRUSSARDI SIMONE</t>
  </si>
  <si>
    <t>MONDONI LUCA</t>
  </si>
  <si>
    <t>FRIGERIO ALESSIO</t>
  </si>
  <si>
    <t>MORI ANDREA</t>
  </si>
  <si>
    <t>SAVINI ANDREA</t>
  </si>
  <si>
    <t>MARIANI MATTEO</t>
  </si>
  <si>
    <t>PERLETTI MARCO</t>
  </si>
  <si>
    <t>BEGHI MIRIAM</t>
  </si>
  <si>
    <t>GIARDINI VALENTINA</t>
  </si>
  <si>
    <t>AMATO SABRINA</t>
  </si>
  <si>
    <t>LODI GUSTAVO</t>
  </si>
  <si>
    <t>CATTANEO RICCARDO</t>
  </si>
  <si>
    <t>COLALILLO LEO</t>
  </si>
  <si>
    <t>MAZZEI GIOVANNI</t>
  </si>
  <si>
    <t>MAFFEIS ANDREA</t>
  </si>
  <si>
    <t>MAFFUCCI MARCO GIUSEPPE</t>
  </si>
  <si>
    <t>MARZOLI NICHOLAS</t>
  </si>
  <si>
    <t>GUSMINI DANIELE</t>
  </si>
  <si>
    <t>CANCELLIERI STEFANO</t>
  </si>
  <si>
    <t>PROPERSI STERBIATI ERNESTO</t>
  </si>
  <si>
    <t>CANGELOSI MICHELANGELO</t>
  </si>
  <si>
    <t>BRAMBILLA PAOLO</t>
  </si>
  <si>
    <t>PIGA CRISTIAN</t>
  </si>
  <si>
    <t>IORIO VINCENZO</t>
  </si>
  <si>
    <t>GALLINA ALESSANDRO</t>
  </si>
  <si>
    <t>BOTTINI ANDREA</t>
  </si>
  <si>
    <t>BARGNESI DANIELE</t>
  </si>
  <si>
    <t>ROSSI HUBER</t>
  </si>
  <si>
    <t>SALMOIRAGHI MICHELE</t>
  </si>
  <si>
    <t>ALEGI ORESTE</t>
  </si>
  <si>
    <t>DONINELLI DANIELE</t>
  </si>
  <si>
    <t>GELOSA GIORGIO</t>
  </si>
  <si>
    <t>GIRANI DAVIDE</t>
  </si>
  <si>
    <t>CASIRAGHI ALESSANDRO</t>
  </si>
  <si>
    <t>BALATTI ENRICO MARIA</t>
  </si>
  <si>
    <t>GAMBARINI FABIO</t>
  </si>
  <si>
    <t>PINOTTI MICHELE</t>
  </si>
  <si>
    <t>DAINA MICHELE</t>
  </si>
  <si>
    <t>FORMILLO PAOLO</t>
  </si>
  <si>
    <t>MAZZUCCHI ALESSIO</t>
  </si>
  <si>
    <t>ZURRA STEFANO</t>
  </si>
  <si>
    <t>SCHEMBRI FABIO</t>
  </si>
  <si>
    <t>INDRACCOLO GABRIELE GIUSEPPE</t>
  </si>
  <si>
    <t xml:space="preserve">NO </t>
  </si>
  <si>
    <t>MARIANI LUCA</t>
  </si>
  <si>
    <t>MOIOLI MATTEO</t>
  </si>
  <si>
    <t>MINOLA SIMONE</t>
  </si>
  <si>
    <t>CENTEMERO SIMONE</t>
  </si>
  <si>
    <t>BORNATICI EDOARDO</t>
  </si>
  <si>
    <t>BELOTTI MASSIMO</t>
  </si>
  <si>
    <t>GLISENTI LUCA</t>
  </si>
  <si>
    <t>DI MARCO MIRCO</t>
  </si>
  <si>
    <t>GANDIOLI ALESSIO</t>
  </si>
  <si>
    <t>MURA GIANLUCA</t>
  </si>
  <si>
    <t>GAVAZZI MARCO</t>
  </si>
  <si>
    <t>CORGHI LISA</t>
  </si>
  <si>
    <t>MAZZUCCHELLI FEDERICA</t>
  </si>
  <si>
    <t>LIMAURO BARBARA</t>
  </si>
  <si>
    <t>ATZORI GIANLUCA</t>
  </si>
  <si>
    <t>CORTI GIUSEPPE</t>
  </si>
  <si>
    <t>ARCARI MIRCO</t>
  </si>
  <si>
    <t>BACCINELLI BRUNO</t>
  </si>
  <si>
    <t>VIGANO' ANDREA</t>
  </si>
  <si>
    <t>DE FRANCO ANTONELLO</t>
  </si>
  <si>
    <t>CELLERINO MICHEL</t>
  </si>
  <si>
    <t>GENNARO MASSIMILIANO</t>
  </si>
  <si>
    <t>DE NICOLA ROBERTO</t>
  </si>
  <si>
    <t>ARMELLONI ALBERTO</t>
  </si>
  <si>
    <t>GETTI PIERGIORGIO</t>
  </si>
  <si>
    <t>BONFANTI STEFANO</t>
  </si>
  <si>
    <t>SPADA MARINA</t>
  </si>
  <si>
    <t>CREMONESE GABRIELLA</t>
  </si>
  <si>
    <t>CACCAMO GIORGIA MARINA</t>
  </si>
  <si>
    <t>BRAU STEFANIA GIUSEPPINA</t>
  </si>
  <si>
    <t>RUGEN MARCO AMEDEO</t>
  </si>
  <si>
    <t>FRIGERIO MAURO</t>
  </si>
  <si>
    <t>OLMI MAURIZIO</t>
  </si>
  <si>
    <t>VERGANI GIUSEPPE</t>
  </si>
  <si>
    <t>CALO' COSIMO</t>
  </si>
  <si>
    <t>VISCARDI MARCO</t>
  </si>
  <si>
    <t>LANFRANCHI ORIANA</t>
  </si>
  <si>
    <t>PORTA ELENA</t>
  </si>
  <si>
    <t>PILOTTI EUGENIO</t>
  </si>
  <si>
    <t>MARTINELLI FULVIO</t>
  </si>
  <si>
    <t>TRIATHLON PAVESE</t>
  </si>
  <si>
    <t>COPPA CRONO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</si>
</sst>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indexed="8"/>
      <name val="Helvetica"/>
    </font>
    <font>
      <sz val="12"/>
      <color indexed="8"/>
      <name val="Verdana"/>
      <family val="2"/>
    </font>
    <font>
      <b/>
      <sz val="20"/>
      <color indexed="8"/>
      <name val="Arial"/>
      <family val="2"/>
    </font>
    <font>
      <sz val="20"/>
      <color indexed="8"/>
      <name val="Arial"/>
      <family val="2"/>
    </font>
    <font>
      <sz val="10"/>
      <color indexed="8"/>
      <name val="Arial"/>
      <family val="2"/>
    </font>
    <font>
      <i/>
      <sz val="20"/>
      <color indexed="8"/>
      <name val="Arial"/>
      <family val="2"/>
    </font>
    <font>
      <b/>
      <i/>
      <sz val="20"/>
      <color indexed="8"/>
      <name val="Arial"/>
      <family val="2"/>
    </font>
    <font>
      <b/>
      <sz val="10"/>
      <color indexed="8"/>
      <name val="Arial"/>
      <family val="2"/>
    </font>
    <font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20"/>
      <color indexed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16"/>
      <name val="Tahoma"/>
      <family val="2"/>
    </font>
    <font>
      <sz val="16"/>
      <name val="Calibri"/>
      <family val="2"/>
    </font>
    <font>
      <sz val="20"/>
      <name val="Tahoma"/>
      <family val="2"/>
    </font>
    <font>
      <sz val="8"/>
      <name val="Helvetica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9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9"/>
      </top>
      <bottom style="thin">
        <color indexed="9"/>
      </bottom>
      <diagonal/>
    </border>
    <border>
      <left/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79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/>
    <xf numFmtId="1" fontId="4" fillId="0" borderId="6" xfId="0" applyNumberFormat="1" applyFont="1" applyBorder="1" applyAlignment="1"/>
    <xf numFmtId="1" fontId="4" fillId="0" borderId="7" xfId="0" applyNumberFormat="1" applyFont="1" applyBorder="1" applyAlignment="1"/>
    <xf numFmtId="1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49" fontId="2" fillId="4" borderId="12" xfId="0" applyNumberFormat="1" applyFont="1" applyFill="1" applyBorder="1" applyAlignment="1">
      <alignment horizontal="center" vertical="center"/>
    </xf>
    <xf numFmtId="49" fontId="2" fillId="4" borderId="13" xfId="0" applyNumberFormat="1" applyFont="1" applyFill="1" applyBorder="1" applyAlignment="1">
      <alignment horizontal="center" vertical="center"/>
    </xf>
    <xf numFmtId="49" fontId="2" fillId="4" borderId="14" xfId="0" applyNumberFormat="1" applyFont="1" applyFill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1" fontId="4" fillId="0" borderId="16" xfId="0" applyNumberFormat="1" applyFont="1" applyBorder="1" applyAlignment="1"/>
    <xf numFmtId="49" fontId="3" fillId="0" borderId="8" xfId="0" applyNumberFormat="1" applyFont="1" applyBorder="1" applyAlignment="1"/>
    <xf numFmtId="1" fontId="3" fillId="0" borderId="8" xfId="0" applyNumberFormat="1" applyFont="1" applyBorder="1" applyAlignment="1"/>
    <xf numFmtId="49" fontId="3" fillId="0" borderId="8" xfId="0" applyNumberFormat="1" applyFont="1" applyBorder="1" applyAlignment="1">
      <alignment horizontal="left"/>
    </xf>
    <xf numFmtId="1" fontId="3" fillId="0" borderId="8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6" fillId="3" borderId="10" xfId="0" applyNumberFormat="1" applyFont="1" applyFill="1" applyBorder="1" applyAlignment="1">
      <alignment horizontal="center"/>
    </xf>
    <xf numFmtId="1" fontId="4" fillId="0" borderId="11" xfId="0" applyNumberFormat="1" applyFont="1" applyBorder="1" applyAlignment="1"/>
    <xf numFmtId="0" fontId="3" fillId="4" borderId="12" xfId="0" applyNumberFormat="1" applyFont="1" applyFill="1" applyBorder="1" applyAlignment="1"/>
    <xf numFmtId="49" fontId="3" fillId="4" borderId="13" xfId="0" applyNumberFormat="1" applyFont="1" applyFill="1" applyBorder="1" applyAlignment="1"/>
    <xf numFmtId="0" fontId="3" fillId="4" borderId="14" xfId="0" applyNumberFormat="1" applyFont="1" applyFill="1" applyBorder="1" applyAlignment="1"/>
    <xf numFmtId="1" fontId="4" fillId="0" borderId="15" xfId="0" applyNumberFormat="1" applyFont="1" applyBorder="1" applyAlignment="1"/>
    <xf numFmtId="0" fontId="3" fillId="2" borderId="14" xfId="0" applyNumberFormat="1" applyFont="1" applyFill="1" applyBorder="1" applyAlignment="1"/>
    <xf numFmtId="1" fontId="8" fillId="0" borderId="7" xfId="0" applyNumberFormat="1" applyFont="1" applyBorder="1" applyAlignment="1"/>
    <xf numFmtId="1" fontId="3" fillId="0" borderId="8" xfId="0" applyNumberFormat="1" applyFont="1" applyBorder="1" applyAlignment="1">
      <alignment horizontal="left"/>
    </xf>
    <xf numFmtId="1" fontId="4" fillId="0" borderId="17" xfId="0" applyNumberFormat="1" applyFont="1" applyBorder="1" applyAlignment="1"/>
    <xf numFmtId="1" fontId="4" fillId="0" borderId="18" xfId="0" applyNumberFormat="1" applyFont="1" applyBorder="1" applyAlignment="1"/>
    <xf numFmtId="1" fontId="4" fillId="0" borderId="19" xfId="0" applyNumberFormat="1" applyFont="1" applyBorder="1" applyAlignment="1"/>
    <xf numFmtId="1" fontId="4" fillId="0" borderId="20" xfId="0" applyNumberFormat="1" applyFont="1" applyBorder="1" applyAlignment="1"/>
    <xf numFmtId="0" fontId="3" fillId="4" borderId="7" xfId="0" applyNumberFormat="1" applyFont="1" applyFill="1" applyBorder="1" applyAlignment="1"/>
    <xf numFmtId="1" fontId="4" fillId="0" borderId="21" xfId="0" applyNumberFormat="1" applyFont="1" applyBorder="1" applyAlignment="1"/>
    <xf numFmtId="0" fontId="3" fillId="2" borderId="7" xfId="0" applyNumberFormat="1" applyFont="1" applyFill="1" applyBorder="1" applyAlignment="1"/>
    <xf numFmtId="1" fontId="3" fillId="0" borderId="22" xfId="0" applyNumberFormat="1" applyFont="1" applyBorder="1" applyAlignment="1"/>
    <xf numFmtId="1" fontId="3" fillId="0" borderId="22" xfId="0" applyNumberFormat="1" applyFont="1" applyBorder="1" applyAlignment="1">
      <alignment horizontal="left"/>
    </xf>
    <xf numFmtId="1" fontId="3" fillId="0" borderId="22" xfId="0" applyNumberFormat="1" applyFont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1" fontId="4" fillId="0" borderId="24" xfId="0" applyNumberFormat="1" applyFont="1" applyBorder="1" applyAlignment="1"/>
    <xf numFmtId="1" fontId="4" fillId="0" borderId="25" xfId="0" applyNumberFormat="1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30" xfId="0" applyFont="1" applyBorder="1" applyAlignment="1"/>
    <xf numFmtId="0" fontId="1" fillId="0" borderId="31" xfId="0" applyFont="1" applyBorder="1" applyAlignment="1"/>
    <xf numFmtId="0" fontId="1" fillId="0" borderId="32" xfId="0" applyFont="1" applyBorder="1" applyAlignment="1"/>
    <xf numFmtId="0" fontId="1" fillId="0" borderId="33" xfId="0" applyFont="1" applyBorder="1" applyAlignment="1"/>
    <xf numFmtId="0" fontId="1" fillId="0" borderId="34" xfId="0" applyFont="1" applyBorder="1" applyAlignment="1"/>
    <xf numFmtId="1" fontId="4" fillId="0" borderId="4" xfId="0" applyNumberFormat="1" applyFont="1" applyBorder="1" applyAlignment="1"/>
    <xf numFmtId="1" fontId="4" fillId="0" borderId="5" xfId="0" applyNumberFormat="1" applyFont="1" applyBorder="1" applyAlignment="1"/>
    <xf numFmtId="1" fontId="6" fillId="0" borderId="6" xfId="0" applyNumberFormat="1" applyFont="1" applyBorder="1" applyAlignment="1"/>
    <xf numFmtId="1" fontId="4" fillId="0" borderId="15" xfId="0" applyNumberFormat="1" applyFont="1" applyBorder="1" applyAlignment="1">
      <alignment horizontal="center" vertical="center"/>
    </xf>
    <xf numFmtId="0" fontId="3" fillId="0" borderId="8" xfId="0" applyFont="1" applyBorder="1" applyAlignment="1"/>
    <xf numFmtId="0" fontId="3" fillId="0" borderId="8" xfId="0" applyFont="1" applyBorder="1" applyAlignment="1">
      <alignment horizontal="left"/>
    </xf>
    <xf numFmtId="1" fontId="3" fillId="0" borderId="23" xfId="0" applyNumberFormat="1" applyFont="1" applyBorder="1" applyAlignment="1"/>
    <xf numFmtId="0" fontId="3" fillId="2" borderId="35" xfId="0" applyNumberFormat="1" applyFont="1" applyFill="1" applyBorder="1" applyAlignment="1">
      <alignment horizontal="center"/>
    </xf>
    <xf numFmtId="0" fontId="6" fillId="3" borderId="35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/>
    <xf numFmtId="1" fontId="3" fillId="0" borderId="7" xfId="0" applyNumberFormat="1" applyFont="1" applyBorder="1" applyAlignment="1">
      <alignment horizontal="center"/>
    </xf>
    <xf numFmtId="1" fontId="3" fillId="0" borderId="36" xfId="0" applyNumberFormat="1" applyFont="1" applyBorder="1" applyAlignment="1"/>
    <xf numFmtId="1" fontId="4" fillId="0" borderId="36" xfId="0" applyNumberFormat="1" applyFont="1" applyBorder="1" applyAlignment="1"/>
    <xf numFmtId="0" fontId="1" fillId="0" borderId="37" xfId="0" applyFont="1" applyBorder="1" applyAlignment="1"/>
    <xf numFmtId="0" fontId="1" fillId="0" borderId="38" xfId="0" applyFont="1" applyBorder="1" applyAlignment="1"/>
    <xf numFmtId="0" fontId="1" fillId="0" borderId="39" xfId="0" applyFont="1" applyBorder="1" applyAlignment="1"/>
    <xf numFmtId="1" fontId="7" fillId="0" borderId="11" xfId="0" applyNumberFormat="1" applyFont="1" applyBorder="1" applyAlignment="1">
      <alignment horizontal="center" vertical="center"/>
    </xf>
    <xf numFmtId="0" fontId="3" fillId="2" borderId="10" xfId="0" applyNumberFormat="1" applyFont="1" applyFill="1" applyBorder="1" applyAlignment="1"/>
    <xf numFmtId="1" fontId="3" fillId="0" borderId="24" xfId="0" applyNumberFormat="1" applyFont="1" applyBorder="1" applyAlignment="1"/>
    <xf numFmtId="0" fontId="6" fillId="3" borderId="10" xfId="0" applyNumberFormat="1" applyFont="1" applyFill="1" applyBorder="1" applyAlignment="1"/>
    <xf numFmtId="1" fontId="3" fillId="0" borderId="25" xfId="0" applyNumberFormat="1" applyFont="1" applyBorder="1" applyAlignment="1"/>
    <xf numFmtId="1" fontId="6" fillId="0" borderId="25" xfId="0" applyNumberFormat="1" applyFont="1" applyBorder="1" applyAlignment="1"/>
    <xf numFmtId="1" fontId="2" fillId="0" borderId="15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/>
    <xf numFmtId="1" fontId="4" fillId="0" borderId="22" xfId="0" applyNumberFormat="1" applyFont="1" applyBorder="1" applyAlignment="1"/>
    <xf numFmtId="1" fontId="4" fillId="0" borderId="23" xfId="0" applyNumberFormat="1" applyFont="1" applyBorder="1" applyAlignment="1"/>
    <xf numFmtId="1" fontId="3" fillId="0" borderId="4" xfId="0" applyNumberFormat="1" applyFont="1" applyBorder="1" applyAlignment="1"/>
    <xf numFmtId="1" fontId="3" fillId="0" borderId="8" xfId="0" applyNumberFormat="1" applyFont="1" applyBorder="1" applyAlignment="1">
      <alignment vertical="center"/>
    </xf>
    <xf numFmtId="1" fontId="4" fillId="0" borderId="22" xfId="0" applyNumberFormat="1" applyFont="1" applyBorder="1" applyAlignment="1">
      <alignment vertical="center"/>
    </xf>
    <xf numFmtId="1" fontId="4" fillId="0" borderId="7" xfId="0" applyNumberFormat="1" applyFont="1" applyBorder="1" applyAlignment="1">
      <alignment vertical="center"/>
    </xf>
    <xf numFmtId="1" fontId="4" fillId="0" borderId="40" xfId="0" applyNumberFormat="1" applyFont="1" applyBorder="1" applyAlignment="1"/>
    <xf numFmtId="1" fontId="9" fillId="4" borderId="12" xfId="0" applyNumberFormat="1" applyFont="1" applyFill="1" applyBorder="1" applyAlignment="1"/>
    <xf numFmtId="49" fontId="9" fillId="4" borderId="13" xfId="0" applyNumberFormat="1" applyFont="1" applyFill="1" applyBorder="1" applyAlignment="1">
      <alignment horizontal="center"/>
    </xf>
    <xf numFmtId="49" fontId="9" fillId="4" borderId="14" xfId="0" applyNumberFormat="1" applyFont="1" applyFill="1" applyBorder="1" applyAlignment="1">
      <alignment horizontal="center"/>
    </xf>
    <xf numFmtId="49" fontId="9" fillId="4" borderId="10" xfId="0" applyNumberFormat="1" applyFont="1" applyFill="1" applyBorder="1" applyAlignment="1">
      <alignment horizontal="center"/>
    </xf>
    <xf numFmtId="1" fontId="4" fillId="0" borderId="41" xfId="0" applyNumberFormat="1" applyFont="1" applyBorder="1" applyAlignment="1"/>
    <xf numFmtId="49" fontId="9" fillId="5" borderId="10" xfId="0" applyNumberFormat="1" applyFont="1" applyFill="1" applyBorder="1" applyAlignment="1">
      <alignment horizontal="center" wrapText="1"/>
    </xf>
    <xf numFmtId="0" fontId="9" fillId="4" borderId="12" xfId="0" applyNumberFormat="1" applyFont="1" applyFill="1" applyBorder="1" applyAlignment="1"/>
    <xf numFmtId="49" fontId="9" fillId="4" borderId="13" xfId="0" applyNumberFormat="1" applyFont="1" applyFill="1" applyBorder="1" applyAlignment="1"/>
    <xf numFmtId="0" fontId="10" fillId="4" borderId="13" xfId="0" applyNumberFormat="1" applyFont="1" applyFill="1" applyBorder="1" applyAlignment="1"/>
    <xf numFmtId="0" fontId="10" fillId="4" borderId="14" xfId="0" applyNumberFormat="1" applyFont="1" applyFill="1" applyBorder="1" applyAlignment="1"/>
    <xf numFmtId="0" fontId="10" fillId="4" borderId="10" xfId="0" applyNumberFormat="1" applyFont="1" applyFill="1" applyBorder="1" applyAlignment="1"/>
    <xf numFmtId="0" fontId="9" fillId="4" borderId="10" xfId="0" applyNumberFormat="1" applyFont="1" applyFill="1" applyBorder="1" applyAlignment="1"/>
    <xf numFmtId="49" fontId="10" fillId="4" borderId="10" xfId="0" applyNumberFormat="1" applyFont="1" applyFill="1" applyBorder="1" applyAlignment="1"/>
    <xf numFmtId="1" fontId="9" fillId="5" borderId="10" xfId="0" applyNumberFormat="1" applyFont="1" applyFill="1" applyBorder="1" applyAlignment="1"/>
    <xf numFmtId="1" fontId="4" fillId="0" borderId="42" xfId="0" applyNumberFormat="1" applyFont="1" applyBorder="1" applyAlignment="1"/>
    <xf numFmtId="0" fontId="10" fillId="4" borderId="35" xfId="0" applyNumberFormat="1" applyFont="1" applyFill="1" applyBorder="1" applyAlignment="1">
      <alignment horizontal="right"/>
    </xf>
    <xf numFmtId="1" fontId="4" fillId="0" borderId="43" xfId="0" applyNumberFormat="1" applyFont="1" applyBorder="1" applyAlignment="1"/>
    <xf numFmtId="0" fontId="10" fillId="0" borderId="16" xfId="0" applyNumberFormat="1" applyFont="1" applyBorder="1" applyAlignment="1"/>
    <xf numFmtId="0" fontId="1" fillId="0" borderId="45" xfId="0" applyFont="1" applyBorder="1" applyAlignment="1"/>
    <xf numFmtId="0" fontId="1" fillId="0" borderId="46" xfId="0" applyFont="1" applyBorder="1" applyAlignment="1"/>
    <xf numFmtId="0" fontId="1" fillId="0" borderId="47" xfId="0" applyFont="1" applyBorder="1" applyAlignment="1"/>
    <xf numFmtId="0" fontId="1" fillId="0" borderId="48" xfId="0" applyFont="1" applyBorder="1" applyAlignment="1"/>
    <xf numFmtId="1" fontId="4" fillId="0" borderId="49" xfId="0" applyNumberFormat="1" applyFont="1" applyBorder="1" applyAlignment="1"/>
    <xf numFmtId="1" fontId="9" fillId="2" borderId="12" xfId="0" applyNumberFormat="1" applyFont="1" applyFill="1" applyBorder="1" applyAlignment="1"/>
    <xf numFmtId="49" fontId="9" fillId="2" borderId="13" xfId="0" applyNumberFormat="1" applyFont="1" applyFill="1" applyBorder="1" applyAlignment="1">
      <alignment horizontal="center"/>
    </xf>
    <xf numFmtId="49" fontId="9" fillId="2" borderId="14" xfId="0" applyNumberFormat="1" applyFont="1" applyFill="1" applyBorder="1" applyAlignment="1">
      <alignment horizontal="center"/>
    </xf>
    <xf numFmtId="49" fontId="9" fillId="2" borderId="10" xfId="0" applyNumberFormat="1" applyFont="1" applyFill="1" applyBorder="1" applyAlignment="1">
      <alignment horizontal="center"/>
    </xf>
    <xf numFmtId="1" fontId="10" fillId="2" borderId="50" xfId="0" applyNumberFormat="1" applyFont="1" applyFill="1" applyBorder="1" applyAlignment="1"/>
    <xf numFmtId="0" fontId="9" fillId="2" borderId="12" xfId="0" applyNumberFormat="1" applyFont="1" applyFill="1" applyBorder="1" applyAlignment="1"/>
    <xf numFmtId="49" fontId="9" fillId="2" borderId="13" xfId="0" applyNumberFormat="1" applyFont="1" applyFill="1" applyBorder="1" applyAlignment="1"/>
    <xf numFmtId="0" fontId="10" fillId="2" borderId="13" xfId="0" applyNumberFormat="1" applyFont="1" applyFill="1" applyBorder="1" applyAlignment="1"/>
    <xf numFmtId="0" fontId="10" fillId="2" borderId="14" xfId="0" applyNumberFormat="1" applyFont="1" applyFill="1" applyBorder="1" applyAlignment="1"/>
    <xf numFmtId="0" fontId="10" fillId="2" borderId="10" xfId="0" applyNumberFormat="1" applyFont="1" applyFill="1" applyBorder="1" applyAlignment="1"/>
    <xf numFmtId="0" fontId="9" fillId="2" borderId="10" xfId="0" applyNumberFormat="1" applyFont="1" applyFill="1" applyBorder="1" applyAlignment="1"/>
    <xf numFmtId="49" fontId="10" fillId="2" borderId="12" xfId="0" applyNumberFormat="1" applyFont="1" applyFill="1" applyBorder="1" applyAlignment="1"/>
    <xf numFmtId="49" fontId="10" fillId="2" borderId="13" xfId="0" applyNumberFormat="1" applyFont="1" applyFill="1" applyBorder="1" applyAlignment="1"/>
    <xf numFmtId="0" fontId="9" fillId="2" borderId="35" xfId="0" applyNumberFormat="1" applyFont="1" applyFill="1" applyBorder="1" applyAlignment="1">
      <alignment horizontal="right"/>
    </xf>
    <xf numFmtId="1" fontId="10" fillId="0" borderId="25" xfId="0" applyNumberFormat="1" applyFont="1" applyBorder="1" applyAlignment="1">
      <alignment horizontal="left"/>
    </xf>
    <xf numFmtId="49" fontId="9" fillId="2" borderId="44" xfId="0" applyNumberFormat="1" applyFont="1" applyFill="1" applyBorder="1" applyAlignment="1">
      <alignment horizontal="right"/>
    </xf>
    <xf numFmtId="49" fontId="11" fillId="2" borderId="51" xfId="0" applyNumberFormat="1" applyFont="1" applyFill="1" applyBorder="1" applyAlignment="1"/>
    <xf numFmtId="1" fontId="12" fillId="2" borderId="44" xfId="0" applyNumberFormat="1" applyFont="1" applyFill="1" applyBorder="1" applyAlignment="1">
      <alignment horizontal="right"/>
    </xf>
    <xf numFmtId="0" fontId="10" fillId="0" borderId="25" xfId="0" applyNumberFormat="1" applyFont="1" applyBorder="1" applyAlignment="1"/>
    <xf numFmtId="49" fontId="12" fillId="4" borderId="10" xfId="0" applyNumberFormat="1" applyFont="1" applyFill="1" applyBorder="1" applyAlignment="1"/>
    <xf numFmtId="0" fontId="0" fillId="0" borderId="0" xfId="0" applyAlignment="1">
      <alignment horizontal="center" vertical="top" wrapText="1"/>
    </xf>
    <xf numFmtId="0" fontId="13" fillId="0" borderId="8" xfId="0" applyFont="1" applyBorder="1" applyAlignment="1"/>
    <xf numFmtId="1" fontId="13" fillId="0" borderId="8" xfId="0" applyNumberFormat="1" applyFont="1" applyBorder="1" applyAlignment="1"/>
    <xf numFmtId="1" fontId="4" fillId="0" borderId="8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9" fontId="13" fillId="0" borderId="8" xfId="0" applyNumberFormat="1" applyFont="1" applyBorder="1" applyAlignment="1"/>
    <xf numFmtId="49" fontId="11" fillId="4" borderId="10" xfId="0" applyNumberFormat="1" applyFont="1" applyFill="1" applyBorder="1" applyAlignment="1"/>
    <xf numFmtId="1" fontId="3" fillId="0" borderId="52" xfId="0" applyNumberFormat="1" applyFont="1" applyBorder="1" applyAlignment="1">
      <alignment horizontal="center"/>
    </xf>
    <xf numFmtId="49" fontId="13" fillId="4" borderId="13" xfId="0" applyNumberFormat="1" applyFont="1" applyFill="1" applyBorder="1" applyAlignment="1"/>
    <xf numFmtId="1" fontId="4" fillId="0" borderId="52" xfId="0" applyNumberFormat="1" applyFont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1" fontId="4" fillId="0" borderId="53" xfId="0" applyNumberFormat="1" applyFont="1" applyBorder="1" applyAlignment="1"/>
    <xf numFmtId="1" fontId="3" fillId="0" borderId="53" xfId="0" applyNumberFormat="1" applyFont="1" applyBorder="1" applyAlignment="1"/>
    <xf numFmtId="0" fontId="9" fillId="4" borderId="54" xfId="0" applyNumberFormat="1" applyFont="1" applyFill="1" applyBorder="1" applyAlignment="1"/>
    <xf numFmtId="49" fontId="10" fillId="4" borderId="13" xfId="0" applyNumberFormat="1" applyFont="1" applyFill="1" applyBorder="1" applyAlignment="1"/>
    <xf numFmtId="0" fontId="14" fillId="0" borderId="52" xfId="0" applyFont="1" applyFill="1" applyBorder="1" applyAlignment="1"/>
    <xf numFmtId="1" fontId="3" fillId="0" borderId="56" xfId="0" applyNumberFormat="1" applyFont="1" applyBorder="1" applyAlignment="1">
      <alignment horizontal="center"/>
    </xf>
    <xf numFmtId="0" fontId="3" fillId="0" borderId="55" xfId="0" applyNumberFormat="1" applyFont="1" applyFill="1" applyBorder="1" applyAlignment="1"/>
    <xf numFmtId="1" fontId="15" fillId="0" borderId="8" xfId="0" applyNumberFormat="1" applyFont="1" applyFill="1" applyBorder="1" applyAlignment="1">
      <alignment horizontal="center"/>
    </xf>
    <xf numFmtId="1" fontId="15" fillId="0" borderId="9" xfId="0" applyNumberFormat="1" applyFont="1" applyFill="1" applyBorder="1" applyAlignment="1">
      <alignment horizontal="center"/>
    </xf>
    <xf numFmtId="1" fontId="15" fillId="0" borderId="8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0" fontId="16" fillId="2" borderId="10" xfId="0" applyNumberFormat="1" applyFont="1" applyFill="1" applyBorder="1" applyAlignment="1">
      <alignment horizontal="center"/>
    </xf>
    <xf numFmtId="49" fontId="5" fillId="0" borderId="57" xfId="0" applyNumberFormat="1" applyFont="1" applyBorder="1" applyAlignment="1">
      <alignment horizontal="center" vertical="center"/>
    </xf>
    <xf numFmtId="0" fontId="18" fillId="0" borderId="55" xfId="0" applyFont="1" applyBorder="1" applyAlignment="1"/>
    <xf numFmtId="1" fontId="14" fillId="0" borderId="56" xfId="0" applyNumberFormat="1" applyFont="1" applyBorder="1" applyAlignment="1">
      <alignment horizontal="center"/>
    </xf>
    <xf numFmtId="0" fontId="17" fillId="0" borderId="55" xfId="0" applyFont="1" applyBorder="1" applyAlignment="1"/>
    <xf numFmtId="0" fontId="17" fillId="0" borderId="55" xfId="0" applyFont="1" applyBorder="1" applyAlignment="1">
      <alignment horizontal="left"/>
    </xf>
    <xf numFmtId="1" fontId="14" fillId="0" borderId="8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" fontId="4" fillId="0" borderId="7" xfId="0" applyNumberFormat="1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0" xfId="0" applyNumberFormat="1" applyFont="1" applyAlignment="1">
      <alignment horizontal="left" vertical="top" wrapText="1"/>
    </xf>
    <xf numFmtId="1" fontId="14" fillId="0" borderId="8" xfId="0" applyNumberFormat="1" applyFont="1" applyFill="1" applyBorder="1" applyAlignment="1">
      <alignment horizontal="center"/>
    </xf>
    <xf numFmtId="0" fontId="14" fillId="0" borderId="55" xfId="0" applyFont="1" applyBorder="1" applyAlignment="1"/>
    <xf numFmtId="1" fontId="14" fillId="0" borderId="56" xfId="0" applyNumberFormat="1" applyFont="1" applyFill="1" applyBorder="1" applyAlignment="1">
      <alignment horizontal="center"/>
    </xf>
    <xf numFmtId="0" fontId="19" fillId="0" borderId="55" xfId="0" applyFont="1" applyBorder="1" applyAlignment="1"/>
    <xf numFmtId="1" fontId="3" fillId="0" borderId="58" xfId="0" applyNumberFormat="1" applyFont="1" applyBorder="1" applyAlignment="1">
      <alignment horizontal="center"/>
    </xf>
    <xf numFmtId="49" fontId="5" fillId="0" borderId="57" xfId="0" applyNumberFormat="1" applyFont="1" applyBorder="1" applyAlignment="1">
      <alignment horizontal="left" vertical="center"/>
    </xf>
    <xf numFmtId="1" fontId="3" fillId="0" borderId="59" xfId="0" applyNumberFormat="1" applyFont="1" applyBorder="1" applyAlignment="1">
      <alignment horizontal="center"/>
    </xf>
    <xf numFmtId="1" fontId="3" fillId="0" borderId="55" xfId="0" applyNumberFormat="1" applyFont="1" applyBorder="1" applyAlignment="1">
      <alignment horizontal="center"/>
    </xf>
    <xf numFmtId="1" fontId="14" fillId="0" borderId="55" xfId="0" applyNumberFormat="1" applyFont="1" applyBorder="1" applyAlignment="1">
      <alignment horizontal="center"/>
    </xf>
    <xf numFmtId="0" fontId="19" fillId="0" borderId="55" xfId="0" applyFont="1" applyBorder="1" applyAlignment="1">
      <alignment horizontal="left"/>
    </xf>
    <xf numFmtId="1" fontId="4" fillId="0" borderId="26" xfId="0" applyNumberFormat="1" applyFont="1" applyBorder="1" applyAlignment="1"/>
    <xf numFmtId="1" fontId="4" fillId="0" borderId="32" xfId="0" applyNumberFormat="1" applyFont="1" applyBorder="1" applyAlignment="1"/>
    <xf numFmtId="0" fontId="14" fillId="0" borderId="55" xfId="0" applyFont="1" applyFill="1" applyBorder="1" applyAlignment="1"/>
    <xf numFmtId="0" fontId="3" fillId="0" borderId="36" xfId="0" applyNumberFormat="1" applyFont="1" applyBorder="1" applyAlignment="1"/>
    <xf numFmtId="1" fontId="4" fillId="0" borderId="29" xfId="0" applyNumberFormat="1" applyFont="1" applyBorder="1" applyAlignment="1"/>
    <xf numFmtId="1" fontId="4" fillId="0" borderId="37" xfId="0" applyNumberFormat="1" applyFont="1" applyBorder="1" applyAlignment="1"/>
    <xf numFmtId="1" fontId="3" fillId="0" borderId="26" xfId="0" applyNumberFormat="1" applyFont="1" applyBorder="1" applyAlignment="1"/>
    <xf numFmtId="1" fontId="3" fillId="0" borderId="29" xfId="0" applyNumberFormat="1" applyFont="1" applyBorder="1" applyAlignment="1"/>
    <xf numFmtId="1" fontId="3" fillId="0" borderId="32" xfId="0" applyNumberFormat="1" applyFont="1" applyBorder="1" applyAlignment="1"/>
    <xf numFmtId="1" fontId="5" fillId="0" borderId="57" xfId="0" applyNumberFormat="1" applyFont="1" applyBorder="1" applyAlignment="1">
      <alignment horizontal="center" vertical="center"/>
    </xf>
    <xf numFmtId="49" fontId="14" fillId="0" borderId="52" xfId="0" applyNumberFormat="1" applyFont="1" applyFill="1" applyBorder="1" applyAlignment="1"/>
    <xf numFmtId="0" fontId="19" fillId="0" borderId="55" xfId="0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1" fontId="14" fillId="0" borderId="52" xfId="0" applyNumberFormat="1" applyFont="1" applyBorder="1" applyAlignment="1">
      <alignment horizontal="center"/>
    </xf>
    <xf numFmtId="1" fontId="14" fillId="0" borderId="52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0" fontId="14" fillId="0" borderId="56" xfId="0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14" fillId="0" borderId="60" xfId="0" applyFont="1" applyFill="1" applyBorder="1" applyAlignment="1"/>
    <xf numFmtId="0" fontId="14" fillId="0" borderId="61" xfId="0" applyFont="1" applyFill="1" applyBorder="1" applyAlignment="1"/>
    <xf numFmtId="0" fontId="19" fillId="0" borderId="60" xfId="0" applyFont="1" applyBorder="1" applyAlignment="1"/>
    <xf numFmtId="0" fontId="19" fillId="0" borderId="60" xfId="0" applyFont="1" applyBorder="1" applyAlignment="1">
      <alignment horizontal="left"/>
    </xf>
    <xf numFmtId="1" fontId="3" fillId="0" borderId="62" xfId="0" applyNumberFormat="1" applyFont="1" applyBorder="1" applyAlignment="1">
      <alignment horizontal="center"/>
    </xf>
    <xf numFmtId="1" fontId="3" fillId="0" borderId="63" xfId="0" applyNumberFormat="1" applyFont="1" applyBorder="1" applyAlignment="1">
      <alignment horizontal="center"/>
    </xf>
    <xf numFmtId="0" fontId="14" fillId="0" borderId="64" xfId="0" applyFont="1" applyFill="1" applyBorder="1" applyAlignment="1"/>
    <xf numFmtId="0" fontId="14" fillId="0" borderId="65" xfId="0" applyFont="1" applyFill="1" applyBorder="1" applyAlignment="1"/>
    <xf numFmtId="0" fontId="19" fillId="0" borderId="64" xfId="0" applyFont="1" applyBorder="1" applyAlignment="1"/>
    <xf numFmtId="0" fontId="19" fillId="0" borderId="64" xfId="0" applyFont="1" applyBorder="1" applyAlignment="1">
      <alignment horizontal="left"/>
    </xf>
    <xf numFmtId="1" fontId="3" fillId="0" borderId="66" xfId="0" applyNumberFormat="1" applyFont="1" applyBorder="1" applyAlignment="1">
      <alignment horizontal="center"/>
    </xf>
    <xf numFmtId="1" fontId="3" fillId="0" borderId="67" xfId="0" applyNumberFormat="1" applyFont="1" applyBorder="1" applyAlignment="1">
      <alignment horizontal="center"/>
    </xf>
    <xf numFmtId="1" fontId="3" fillId="0" borderId="68" xfId="0" applyNumberFormat="1" applyFont="1" applyBorder="1" applyAlignment="1">
      <alignment horizontal="center"/>
    </xf>
    <xf numFmtId="0" fontId="14" fillId="0" borderId="62" xfId="0" applyFont="1" applyBorder="1" applyAlignment="1">
      <alignment horizontal="center"/>
    </xf>
    <xf numFmtId="1" fontId="14" fillId="0" borderId="62" xfId="0" applyNumberFormat="1" applyFont="1" applyBorder="1" applyAlignment="1">
      <alignment horizontal="center"/>
    </xf>
    <xf numFmtId="0" fontId="14" fillId="0" borderId="60" xfId="0" applyFont="1" applyBorder="1" applyAlignment="1"/>
    <xf numFmtId="1" fontId="4" fillId="0" borderId="39" xfId="0" applyNumberFormat="1" applyFont="1" applyBorder="1" applyAlignment="1"/>
    <xf numFmtId="1" fontId="15" fillId="0" borderId="55" xfId="0" applyNumberFormat="1" applyFont="1" applyBorder="1" applyAlignment="1">
      <alignment horizontal="center"/>
    </xf>
    <xf numFmtId="1" fontId="4" fillId="0" borderId="70" xfId="0" applyNumberFormat="1" applyFont="1" applyBorder="1" applyAlignment="1"/>
    <xf numFmtId="1" fontId="4" fillId="0" borderId="71" xfId="0" applyNumberFormat="1" applyFont="1" applyBorder="1" applyAlignment="1"/>
    <xf numFmtId="0" fontId="14" fillId="0" borderId="72" xfId="0" applyFont="1" applyFill="1" applyBorder="1" applyAlignment="1"/>
    <xf numFmtId="0" fontId="19" fillId="0" borderId="73" xfId="0" applyFont="1" applyBorder="1" applyAlignment="1"/>
    <xf numFmtId="1" fontId="3" fillId="0" borderId="74" xfId="0" applyNumberFormat="1" applyFont="1" applyBorder="1" applyAlignment="1">
      <alignment horizontal="center"/>
    </xf>
    <xf numFmtId="1" fontId="14" fillId="0" borderId="74" xfId="0" applyNumberFormat="1" applyFont="1" applyBorder="1" applyAlignment="1">
      <alignment horizontal="center"/>
    </xf>
    <xf numFmtId="1" fontId="14" fillId="0" borderId="57" xfId="0" applyNumberFormat="1" applyFont="1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1" fontId="3" fillId="0" borderId="69" xfId="0" applyNumberFormat="1" applyFont="1" applyBorder="1" applyAlignment="1">
      <alignment horizontal="center"/>
    </xf>
    <xf numFmtId="0" fontId="6" fillId="2" borderId="55" xfId="0" applyNumberFormat="1" applyFont="1" applyFill="1" applyBorder="1" applyAlignment="1">
      <alignment horizontal="center"/>
    </xf>
    <xf numFmtId="0" fontId="6" fillId="3" borderId="55" xfId="0" applyNumberFormat="1" applyFont="1" applyFill="1" applyBorder="1" applyAlignment="1">
      <alignment horizontal="center"/>
    </xf>
    <xf numFmtId="1" fontId="6" fillId="3" borderId="55" xfId="0" applyNumberFormat="1" applyFont="1" applyFill="1" applyBorder="1" applyAlignment="1">
      <alignment horizontal="center"/>
    </xf>
    <xf numFmtId="1" fontId="3" fillId="0" borderId="75" xfId="0" applyNumberFormat="1" applyFont="1" applyBorder="1" applyAlignment="1">
      <alignment horizontal="center"/>
    </xf>
    <xf numFmtId="0" fontId="14" fillId="0" borderId="59" xfId="0" applyFont="1" applyFill="1" applyBorder="1" applyAlignment="1"/>
    <xf numFmtId="0" fontId="14" fillId="0" borderId="76" xfId="0" applyFont="1" applyBorder="1" applyAlignment="1">
      <alignment horizontal="center"/>
    </xf>
    <xf numFmtId="1" fontId="3" fillId="0" borderId="76" xfId="0" applyNumberFormat="1" applyFont="1" applyBorder="1" applyAlignment="1">
      <alignment horizontal="center"/>
    </xf>
    <xf numFmtId="49" fontId="14" fillId="0" borderId="55" xfId="0" applyNumberFormat="1" applyFont="1" applyBorder="1" applyAlignment="1"/>
    <xf numFmtId="49" fontId="19" fillId="0" borderId="55" xfId="0" applyNumberFormat="1" applyFont="1" applyBorder="1" applyAlignment="1"/>
    <xf numFmtId="0" fontId="14" fillId="0" borderId="55" xfId="0" applyFont="1" applyBorder="1" applyAlignment="1">
      <alignment horizontal="left"/>
    </xf>
    <xf numFmtId="0" fontId="14" fillId="0" borderId="52" xfId="0" applyFont="1" applyBorder="1" applyAlignment="1"/>
    <xf numFmtId="0" fontId="19" fillId="0" borderId="55" xfId="0" applyFont="1" applyBorder="1" applyAlignment="1">
      <alignment horizontal="right"/>
    </xf>
    <xf numFmtId="49" fontId="5" fillId="0" borderId="57" xfId="0" applyNumberFormat="1" applyFont="1" applyBorder="1" applyAlignment="1">
      <alignment horizontal="right" vertical="center"/>
    </xf>
    <xf numFmtId="0" fontId="18" fillId="0" borderId="55" xfId="0" applyFont="1" applyBorder="1" applyAlignment="1">
      <alignment horizontal="right"/>
    </xf>
    <xf numFmtId="1" fontId="3" fillId="0" borderId="8" xfId="0" applyNumberFormat="1" applyFont="1" applyBorder="1" applyAlignment="1">
      <alignment horizontal="right"/>
    </xf>
    <xf numFmtId="1" fontId="3" fillId="0" borderId="22" xfId="0" applyNumberFormat="1" applyFont="1" applyBorder="1" applyAlignment="1">
      <alignment horizontal="right"/>
    </xf>
    <xf numFmtId="1" fontId="3" fillId="0" borderId="7" xfId="0" applyNumberFormat="1" applyFont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1" fillId="0" borderId="33" xfId="0" applyFont="1" applyBorder="1" applyAlignment="1">
      <alignment horizontal="right"/>
    </xf>
    <xf numFmtId="0" fontId="1" fillId="0" borderId="0" xfId="0" applyNumberFormat="1" applyFont="1" applyAlignment="1">
      <alignment horizontal="right" vertical="top" wrapText="1"/>
    </xf>
    <xf numFmtId="0" fontId="1" fillId="0" borderId="38" xfId="0" applyFont="1" applyBorder="1" applyAlignment="1">
      <alignment horizontal="right"/>
    </xf>
    <xf numFmtId="49" fontId="9" fillId="6" borderId="10" xfId="0" applyNumberFormat="1" applyFont="1" applyFill="1" applyBorder="1" applyAlignment="1">
      <alignment horizontal="center" wrapText="1"/>
    </xf>
    <xf numFmtId="1" fontId="9" fillId="6" borderId="10" xfId="0" applyNumberFormat="1" applyFont="1" applyFill="1" applyBorder="1" applyAlignment="1"/>
    <xf numFmtId="0" fontId="17" fillId="0" borderId="55" xfId="0" applyFont="1" applyBorder="1" applyAlignment="1">
      <alignment horizontal="right"/>
    </xf>
    <xf numFmtId="0" fontId="3" fillId="0" borderId="61" xfId="0" applyNumberFormat="1" applyFont="1" applyFill="1" applyBorder="1" applyAlignment="1"/>
    <xf numFmtId="0" fontId="19" fillId="0" borderId="55" xfId="0" applyFont="1" applyBorder="1" applyAlignment="1">
      <alignment horizontal="center"/>
    </xf>
    <xf numFmtId="0" fontId="19" fillId="0" borderId="76" xfId="0" applyFont="1" applyBorder="1" applyAlignment="1">
      <alignment horizontal="center"/>
    </xf>
    <xf numFmtId="0" fontId="1" fillId="0" borderId="55" xfId="0" applyNumberFormat="1" applyFont="1" applyBorder="1" applyAlignment="1">
      <alignment horizontal="center" vertical="top" wrapText="1"/>
    </xf>
    <xf numFmtId="0" fontId="1" fillId="0" borderId="59" xfId="0" applyNumberFormat="1" applyFont="1" applyBorder="1" applyAlignment="1">
      <alignment horizontal="center" vertical="top" wrapText="1"/>
    </xf>
    <xf numFmtId="0" fontId="19" fillId="0" borderId="56" xfId="0" applyFont="1" applyBorder="1" applyAlignment="1">
      <alignment horizontal="center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1" fontId="16" fillId="2" borderId="10" xfId="0" applyNumberFormat="1" applyFont="1" applyFill="1" applyBorder="1" applyAlignment="1">
      <alignment horizontal="center"/>
    </xf>
    <xf numFmtId="1" fontId="3" fillId="0" borderId="77" xfId="0" applyNumberFormat="1" applyFont="1" applyBorder="1" applyAlignment="1">
      <alignment horizontal="center"/>
    </xf>
    <xf numFmtId="1" fontId="3" fillId="0" borderId="30" xfId="0" applyNumberFormat="1" applyFont="1" applyBorder="1" applyAlignment="1">
      <alignment horizontal="center"/>
    </xf>
    <xf numFmtId="1" fontId="3" fillId="0" borderId="30" xfId="0" applyNumberFormat="1" applyFont="1" applyBorder="1" applyAlignment="1"/>
    <xf numFmtId="1" fontId="4" fillId="0" borderId="77" xfId="0" applyNumberFormat="1" applyFont="1" applyBorder="1" applyAlignment="1"/>
    <xf numFmtId="0" fontId="3" fillId="0" borderId="77" xfId="0" applyFont="1" applyBorder="1" applyAlignment="1">
      <alignment horizontal="center"/>
    </xf>
    <xf numFmtId="1" fontId="6" fillId="2" borderId="10" xfId="0" applyNumberFormat="1" applyFont="1" applyFill="1" applyBorder="1" applyAlignment="1">
      <alignment horizontal="center"/>
    </xf>
    <xf numFmtId="0" fontId="14" fillId="0" borderId="61" xfId="0" applyFont="1" applyBorder="1" applyAlignment="1"/>
    <xf numFmtId="0" fontId="14" fillId="7" borderId="52" xfId="0" applyFont="1" applyFill="1" applyBorder="1" applyAlignment="1"/>
    <xf numFmtId="49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4" fillId="0" borderId="7" xfId="0" applyFont="1" applyBorder="1" applyAlignment="1"/>
    <xf numFmtId="0" fontId="1" fillId="0" borderId="7" xfId="0" applyNumberFormat="1" applyFont="1" applyBorder="1" applyAlignment="1"/>
  </cellXfs>
  <cellStyles count="1">
    <cellStyle name="Normale" xfId="0" builtinId="0"/>
  </cellStyles>
  <dxfs count="42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0FFFF"/>
      <rgbColor rgb="FFFFFF00"/>
      <rgbColor rgb="FFCCFFCC"/>
      <rgbColor rgb="FF515151"/>
      <rgbColor rgb="FFFF0000"/>
      <rgbColor rgb="FFFEFEFE"/>
      <rgbColor rgb="FF9CE159"/>
      <rgbColor rgb="FF6DC037"/>
      <rgbColor rgb="FFFEFEFE"/>
      <rgbColor rgb="FF63B2DE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Z93"/>
  <sheetViews>
    <sheetView showGridLines="0" zoomScale="40" zoomScaleNormal="4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G15" sqref="G15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7.140625" style="1" customWidth="1"/>
    <col min="4" max="4" width="19.28515625" style="167" customWidth="1"/>
    <col min="5" max="5" width="70.7109375" style="1" customWidth="1"/>
    <col min="6" max="6" width="23.42578125" style="1" customWidth="1"/>
    <col min="7" max="7" width="23" style="1" customWidth="1"/>
    <col min="8" max="9" width="23.140625" style="1" customWidth="1"/>
    <col min="10" max="14" width="23" style="1" customWidth="1"/>
    <col min="15" max="15" width="17.42578125" style="1" customWidth="1"/>
    <col min="16" max="16" width="14.28515625" style="1" customWidth="1"/>
    <col min="17" max="17" width="29.140625" style="1" customWidth="1"/>
    <col min="18" max="19" width="11.42578125" style="1" customWidth="1"/>
    <col min="20" max="20" width="59.7109375" style="1" customWidth="1"/>
    <col min="21" max="21" width="16" style="1" customWidth="1"/>
    <col min="22" max="22" width="11.42578125" style="1" customWidth="1"/>
    <col min="23" max="23" width="31.28515625" style="1" customWidth="1"/>
    <col min="24" max="26" width="11.42578125" style="1" customWidth="1"/>
    <col min="27" max="27" width="37.42578125" style="1" customWidth="1"/>
    <col min="28" max="28" width="12" style="1" customWidth="1"/>
    <col min="29" max="260" width="11.42578125" style="1" customWidth="1"/>
  </cols>
  <sheetData>
    <row r="1" spans="1:28" ht="28.5" customHeight="1" thickBot="1" x14ac:dyDescent="0.45">
      <c r="A1"/>
      <c r="B1" s="272" t="s">
        <v>0</v>
      </c>
      <c r="C1" s="273"/>
      <c r="D1" s="273"/>
      <c r="E1" s="273"/>
      <c r="F1" s="273"/>
      <c r="G1" s="274"/>
      <c r="H1" s="2"/>
      <c r="I1" s="3"/>
      <c r="J1" s="3"/>
      <c r="K1" s="3"/>
      <c r="L1" s="3"/>
      <c r="M1" s="3"/>
      <c r="N1" s="3"/>
      <c r="O1" s="4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3.25" customHeight="1" thickBot="1" x14ac:dyDescent="0.25">
      <c r="A2" s="187" t="s">
        <v>114</v>
      </c>
      <c r="B2" s="7"/>
      <c r="C2" s="156" t="s">
        <v>1</v>
      </c>
      <c r="D2" s="173" t="s">
        <v>2</v>
      </c>
      <c r="E2" s="156" t="s">
        <v>3</v>
      </c>
      <c r="F2" s="9" t="s">
        <v>136</v>
      </c>
      <c r="G2" s="9" t="s">
        <v>137</v>
      </c>
      <c r="H2" s="9" t="s">
        <v>138</v>
      </c>
      <c r="I2" s="9" t="s">
        <v>139</v>
      </c>
      <c r="J2" s="9" t="s">
        <v>140</v>
      </c>
      <c r="K2" s="9" t="s">
        <v>141</v>
      </c>
      <c r="L2" s="9"/>
      <c r="M2" s="9"/>
      <c r="N2" s="10"/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6"/>
      <c r="Z2" s="6"/>
      <c r="AA2" s="6"/>
      <c r="AB2" s="6"/>
    </row>
    <row r="3" spans="1:28" ht="29.1" customHeight="1" thickBot="1" x14ac:dyDescent="0.4">
      <c r="A3" s="171">
        <v>104206</v>
      </c>
      <c r="B3" s="271" t="s">
        <v>109</v>
      </c>
      <c r="C3" s="171" t="s">
        <v>180</v>
      </c>
      <c r="D3" s="171">
        <v>2612</v>
      </c>
      <c r="E3" s="171" t="s">
        <v>175</v>
      </c>
      <c r="F3" s="170">
        <v>65</v>
      </c>
      <c r="G3" s="168"/>
      <c r="H3" s="168"/>
      <c r="I3" s="168"/>
      <c r="J3" s="168"/>
      <c r="K3" s="168"/>
      <c r="L3" s="168"/>
      <c r="M3" s="168"/>
      <c r="N3" s="168"/>
      <c r="O3" s="25">
        <f t="shared" ref="O3:O10" si="0">IF(P3=9,SUM(F3:N3)-SMALL(F3:N3,1)-SMALL(F3:N3,2),IF(P3=8,SUM(F3:N3)-SMALL(F3:N3,1),SUM(F3:N3)))</f>
        <v>65</v>
      </c>
      <c r="P3" s="26">
        <f t="shared" ref="P3:P10" si="1">COUNTA(F3:N3)</f>
        <v>1</v>
      </c>
      <c r="Q3" s="143">
        <f t="shared" ref="Q3:Q8" si="2">SUM(F3:N3)</f>
        <v>65</v>
      </c>
      <c r="R3" s="27"/>
      <c r="S3" s="28">
        <v>10</v>
      </c>
      <c r="T3" s="141" t="s">
        <v>142</v>
      </c>
      <c r="U3" s="30">
        <f>SUMIF($D$3:$D$76,S3,$Q$3:$Q$76)</f>
        <v>0</v>
      </c>
      <c r="V3" s="31"/>
      <c r="W3" s="32">
        <f>SUMIF($D$3:$D$76,S3,$O$3:$O$76)</f>
        <v>0</v>
      </c>
      <c r="X3" s="19"/>
      <c r="Y3" s="6"/>
      <c r="Z3" s="33"/>
      <c r="AA3" s="33"/>
      <c r="AB3" s="33"/>
    </row>
    <row r="4" spans="1:28" ht="29.1" customHeight="1" thickBot="1" x14ac:dyDescent="0.4">
      <c r="A4" s="171">
        <v>97861</v>
      </c>
      <c r="B4" s="271" t="s">
        <v>109</v>
      </c>
      <c r="C4" s="171" t="s">
        <v>181</v>
      </c>
      <c r="D4" s="171">
        <v>1298</v>
      </c>
      <c r="E4" s="171" t="s">
        <v>149</v>
      </c>
      <c r="F4" s="170">
        <v>55</v>
      </c>
      <c r="G4" s="168"/>
      <c r="H4" s="168"/>
      <c r="I4" s="168"/>
      <c r="J4" s="168"/>
      <c r="K4" s="168"/>
      <c r="L4" s="168"/>
      <c r="M4" s="168"/>
      <c r="N4" s="194"/>
      <c r="O4" s="25">
        <f t="shared" si="0"/>
        <v>55</v>
      </c>
      <c r="P4" s="26">
        <f t="shared" si="1"/>
        <v>1</v>
      </c>
      <c r="Q4" s="143">
        <f t="shared" si="2"/>
        <v>55</v>
      </c>
      <c r="R4" s="27"/>
      <c r="S4" s="28">
        <v>48</v>
      </c>
      <c r="T4" s="141" t="s">
        <v>143</v>
      </c>
      <c r="U4" s="30">
        <f t="shared" ref="U4:U64" si="3">SUMIF($D$3:$D$76,S4,$Q$3:$Q$76)</f>
        <v>0</v>
      </c>
      <c r="V4" s="31"/>
      <c r="W4" s="32">
        <f t="shared" ref="W4:W64" si="4">SUMIF($D$3:$D$76,S4,$O$3:$O$76)</f>
        <v>0</v>
      </c>
      <c r="X4" s="19"/>
      <c r="Y4" s="6"/>
      <c r="Z4" s="33"/>
      <c r="AA4" s="33"/>
      <c r="AB4" s="33"/>
    </row>
    <row r="5" spans="1:28" ht="29.1" customHeight="1" thickBot="1" x14ac:dyDescent="0.4">
      <c r="A5" s="171">
        <v>140923</v>
      </c>
      <c r="B5" s="271" t="s">
        <v>109</v>
      </c>
      <c r="C5" s="171" t="s">
        <v>182</v>
      </c>
      <c r="D5" s="171">
        <v>2612</v>
      </c>
      <c r="E5" s="171" t="s">
        <v>175</v>
      </c>
      <c r="F5" s="170">
        <v>45</v>
      </c>
      <c r="G5" s="168"/>
      <c r="H5" s="168"/>
      <c r="I5" s="168"/>
      <c r="J5" s="168"/>
      <c r="K5" s="168"/>
      <c r="L5" s="168"/>
      <c r="M5" s="168"/>
      <c r="N5" s="194"/>
      <c r="O5" s="25">
        <f t="shared" si="0"/>
        <v>45</v>
      </c>
      <c r="P5" s="26">
        <f t="shared" si="1"/>
        <v>1</v>
      </c>
      <c r="Q5" s="143">
        <f t="shared" si="2"/>
        <v>45</v>
      </c>
      <c r="R5" s="27"/>
      <c r="S5" s="28">
        <v>1132</v>
      </c>
      <c r="T5" s="141" t="s">
        <v>144</v>
      </c>
      <c r="U5" s="30">
        <f t="shared" si="3"/>
        <v>0</v>
      </c>
      <c r="V5" s="31"/>
      <c r="W5" s="32">
        <f t="shared" si="4"/>
        <v>0</v>
      </c>
      <c r="X5" s="19"/>
      <c r="Y5" s="6"/>
      <c r="Z5" s="33"/>
      <c r="AA5" s="33"/>
      <c r="AB5" s="33"/>
    </row>
    <row r="6" spans="1:28" ht="29.1" customHeight="1" thickBot="1" x14ac:dyDescent="0.4">
      <c r="A6" s="171">
        <v>135047</v>
      </c>
      <c r="B6" s="271" t="s">
        <v>109</v>
      </c>
      <c r="C6" s="171" t="s">
        <v>183</v>
      </c>
      <c r="D6" s="171">
        <v>1451</v>
      </c>
      <c r="E6" s="171" t="s">
        <v>151</v>
      </c>
      <c r="F6" s="170">
        <v>25</v>
      </c>
      <c r="G6" s="168"/>
      <c r="H6" s="168"/>
      <c r="I6" s="168"/>
      <c r="J6" s="168"/>
      <c r="K6" s="168"/>
      <c r="L6" s="168"/>
      <c r="M6" s="168"/>
      <c r="N6" s="24"/>
      <c r="O6" s="25">
        <f t="shared" si="0"/>
        <v>25</v>
      </c>
      <c r="P6" s="26">
        <f t="shared" si="1"/>
        <v>1</v>
      </c>
      <c r="Q6" s="143">
        <f t="shared" si="2"/>
        <v>25</v>
      </c>
      <c r="R6" s="27"/>
      <c r="S6" s="28">
        <v>1140</v>
      </c>
      <c r="T6" s="141" t="s">
        <v>145</v>
      </c>
      <c r="U6" s="30">
        <f t="shared" si="3"/>
        <v>0</v>
      </c>
      <c r="V6" s="31"/>
      <c r="W6" s="32">
        <f t="shared" si="4"/>
        <v>0</v>
      </c>
      <c r="X6" s="19"/>
      <c r="Y6" s="6"/>
      <c r="Z6" s="33"/>
      <c r="AA6" s="33"/>
      <c r="AB6" s="33"/>
    </row>
    <row r="7" spans="1:28" ht="29.1" customHeight="1" thickBot="1" x14ac:dyDescent="0.4">
      <c r="A7" s="171">
        <v>138267</v>
      </c>
      <c r="B7" s="271" t="s">
        <v>109</v>
      </c>
      <c r="C7" s="171" t="s">
        <v>184</v>
      </c>
      <c r="D7" s="171">
        <v>2362</v>
      </c>
      <c r="E7" s="171" t="s">
        <v>167</v>
      </c>
      <c r="F7" s="170">
        <v>20</v>
      </c>
      <c r="G7" s="168"/>
      <c r="H7" s="168"/>
      <c r="I7" s="168"/>
      <c r="J7" s="168"/>
      <c r="K7" s="168"/>
      <c r="L7" s="168"/>
      <c r="M7" s="168"/>
      <c r="N7" s="24"/>
      <c r="O7" s="25">
        <f t="shared" si="0"/>
        <v>20</v>
      </c>
      <c r="P7" s="26">
        <f t="shared" si="1"/>
        <v>1</v>
      </c>
      <c r="Q7" s="143">
        <f t="shared" si="2"/>
        <v>20</v>
      </c>
      <c r="R7" s="27"/>
      <c r="S7" s="28">
        <v>1172</v>
      </c>
      <c r="T7" s="141" t="s">
        <v>146</v>
      </c>
      <c r="U7" s="30">
        <f t="shared" si="3"/>
        <v>0</v>
      </c>
      <c r="V7" s="31"/>
      <c r="W7" s="32">
        <f t="shared" si="4"/>
        <v>0</v>
      </c>
      <c r="X7" s="19"/>
      <c r="Y7" s="6"/>
      <c r="Z7" s="33"/>
      <c r="AA7" s="33"/>
      <c r="AB7" s="33"/>
    </row>
    <row r="8" spans="1:28" ht="29.1" customHeight="1" thickBot="1" x14ac:dyDescent="0.4">
      <c r="A8" s="171">
        <v>121380</v>
      </c>
      <c r="B8" s="271" t="s">
        <v>109</v>
      </c>
      <c r="C8" s="171" t="s">
        <v>110</v>
      </c>
      <c r="D8" s="171">
        <v>2186</v>
      </c>
      <c r="E8" s="171" t="s">
        <v>164</v>
      </c>
      <c r="F8" s="170">
        <v>2</v>
      </c>
      <c r="G8" s="168"/>
      <c r="H8" s="168"/>
      <c r="I8" s="168"/>
      <c r="J8" s="168"/>
      <c r="K8" s="168"/>
      <c r="L8" s="168"/>
      <c r="M8" s="168"/>
      <c r="N8" s="24"/>
      <c r="O8" s="25">
        <f t="shared" si="0"/>
        <v>2</v>
      </c>
      <c r="P8" s="26">
        <f t="shared" si="1"/>
        <v>1</v>
      </c>
      <c r="Q8" s="143">
        <f t="shared" si="2"/>
        <v>2</v>
      </c>
      <c r="R8" s="27"/>
      <c r="S8" s="28">
        <v>1174</v>
      </c>
      <c r="T8" s="141" t="s">
        <v>147</v>
      </c>
      <c r="U8" s="30">
        <f t="shared" si="3"/>
        <v>0</v>
      </c>
      <c r="V8" s="31"/>
      <c r="W8" s="32">
        <f t="shared" si="4"/>
        <v>0</v>
      </c>
      <c r="X8" s="19"/>
      <c r="Y8" s="6"/>
      <c r="Z8" s="33"/>
      <c r="AA8" s="33"/>
      <c r="AB8" s="33"/>
    </row>
    <row r="9" spans="1:28" ht="29.1" customHeight="1" thickBot="1" x14ac:dyDescent="0.4">
      <c r="A9" s="148"/>
      <c r="B9" s="148" t="str">
        <f t="shared" ref="B9:B10" si="5">IF(P9&lt;2,"NO","SI")</f>
        <v>NO</v>
      </c>
      <c r="C9" s="171"/>
      <c r="D9" s="171"/>
      <c r="E9" s="171"/>
      <c r="F9" s="170"/>
      <c r="G9" s="168"/>
      <c r="H9" s="168"/>
      <c r="I9" s="168"/>
      <c r="J9" s="168"/>
      <c r="K9" s="168"/>
      <c r="L9" s="168"/>
      <c r="M9" s="168"/>
      <c r="N9" s="194"/>
      <c r="O9" s="25">
        <f t="shared" si="0"/>
        <v>0</v>
      </c>
      <c r="P9" s="26">
        <f t="shared" si="1"/>
        <v>0</v>
      </c>
      <c r="Q9" s="143">
        <v>0</v>
      </c>
      <c r="R9" s="27"/>
      <c r="S9" s="28">
        <v>1180</v>
      </c>
      <c r="T9" s="141" t="s">
        <v>148</v>
      </c>
      <c r="U9" s="30">
        <f t="shared" si="3"/>
        <v>0</v>
      </c>
      <c r="V9" s="31"/>
      <c r="W9" s="32">
        <f t="shared" si="4"/>
        <v>0</v>
      </c>
      <c r="X9" s="19"/>
      <c r="Y9" s="6"/>
      <c r="Z9" s="33"/>
      <c r="AA9" s="33"/>
      <c r="AB9" s="33"/>
    </row>
    <row r="10" spans="1:28" ht="29.1" customHeight="1" thickBot="1" x14ac:dyDescent="0.4">
      <c r="A10" s="148"/>
      <c r="B10" s="148" t="str">
        <f t="shared" si="5"/>
        <v>NO</v>
      </c>
      <c r="C10" s="171"/>
      <c r="D10" s="171"/>
      <c r="E10" s="171"/>
      <c r="F10" s="170"/>
      <c r="G10" s="23"/>
      <c r="H10" s="168"/>
      <c r="I10" s="168"/>
      <c r="J10" s="168"/>
      <c r="K10" s="168"/>
      <c r="L10" s="140"/>
      <c r="M10" s="168"/>
      <c r="N10" s="24"/>
      <c r="O10" s="25">
        <f t="shared" si="0"/>
        <v>0</v>
      </c>
      <c r="P10" s="26">
        <f t="shared" si="1"/>
        <v>0</v>
      </c>
      <c r="Q10" s="143">
        <v>0</v>
      </c>
      <c r="R10" s="27"/>
      <c r="S10" s="28">
        <v>1298</v>
      </c>
      <c r="T10" s="141" t="s">
        <v>149</v>
      </c>
      <c r="U10" s="30">
        <f t="shared" si="3"/>
        <v>55</v>
      </c>
      <c r="V10" s="31"/>
      <c r="W10" s="32">
        <f t="shared" si="4"/>
        <v>55</v>
      </c>
      <c r="X10" s="19"/>
      <c r="Y10" s="6"/>
      <c r="Z10" s="33"/>
      <c r="AA10" s="33"/>
      <c r="AB10" s="33"/>
    </row>
    <row r="11" spans="1:28" ht="29.1" customHeight="1" thickBot="1" x14ac:dyDescent="0.45">
      <c r="A11" s="148"/>
      <c r="B11" s="148" t="str">
        <f t="shared" ref="B11:B12" si="6">IF(P11&lt;2,"NO","SI")</f>
        <v>NO</v>
      </c>
      <c r="C11" s="171"/>
      <c r="D11" s="171"/>
      <c r="E11" s="171"/>
      <c r="F11" s="170"/>
      <c r="G11" s="23"/>
      <c r="H11" s="168"/>
      <c r="I11" s="151"/>
      <c r="J11" s="168"/>
      <c r="K11" s="168"/>
      <c r="L11" s="140"/>
      <c r="M11" s="151"/>
      <c r="N11" s="24"/>
      <c r="O11" s="25">
        <f t="shared" ref="O11:O12" si="7">IF(P11=9,SUM(F11:N11)-SMALL(F11:N11,1)-SMALL(F11:N11,2),IF(P11=8,SUM(F11:N11)-SMALL(F11:N11,1),SUM(F11:N11)))</f>
        <v>0</v>
      </c>
      <c r="P11" s="26">
        <f t="shared" ref="P11:P13" si="8">COUNTA(F11:N11)</f>
        <v>0</v>
      </c>
      <c r="Q11" s="143">
        <v>0</v>
      </c>
      <c r="R11" s="27"/>
      <c r="S11" s="28">
        <v>1317</v>
      </c>
      <c r="T11" s="141" t="s">
        <v>150</v>
      </c>
      <c r="U11" s="30">
        <f t="shared" si="3"/>
        <v>0</v>
      </c>
      <c r="V11" s="31"/>
      <c r="W11" s="32">
        <f t="shared" si="4"/>
        <v>0</v>
      </c>
      <c r="X11" s="19"/>
      <c r="Y11" s="6"/>
      <c r="Z11" s="33"/>
      <c r="AA11" s="33"/>
      <c r="AB11" s="33"/>
    </row>
    <row r="12" spans="1:28" ht="29.1" customHeight="1" thickBot="1" x14ac:dyDescent="0.45">
      <c r="A12" s="188"/>
      <c r="B12" s="148" t="str">
        <f t="shared" si="6"/>
        <v>NO</v>
      </c>
      <c r="C12" s="171"/>
      <c r="D12" s="177"/>
      <c r="E12" s="171"/>
      <c r="F12" s="172"/>
      <c r="G12" s="23"/>
      <c r="H12" s="168"/>
      <c r="I12" s="151"/>
      <c r="J12" s="168"/>
      <c r="K12" s="168"/>
      <c r="L12" s="140"/>
      <c r="M12" s="151"/>
      <c r="N12" s="24"/>
      <c r="O12" s="25">
        <f t="shared" si="7"/>
        <v>0</v>
      </c>
      <c r="P12" s="26">
        <f t="shared" si="8"/>
        <v>0</v>
      </c>
      <c r="Q12" s="143">
        <v>0</v>
      </c>
      <c r="R12" s="27"/>
      <c r="S12" s="28">
        <v>1347</v>
      </c>
      <c r="T12" s="141" t="s">
        <v>45</v>
      </c>
      <c r="U12" s="30">
        <f t="shared" si="3"/>
        <v>0</v>
      </c>
      <c r="V12" s="31"/>
      <c r="W12" s="32">
        <f t="shared" si="4"/>
        <v>0</v>
      </c>
      <c r="X12" s="19"/>
      <c r="Y12" s="6"/>
      <c r="Z12" s="33"/>
      <c r="AA12" s="33"/>
      <c r="AB12" s="33"/>
    </row>
    <row r="13" spans="1:28" ht="29.1" customHeight="1" thickBot="1" x14ac:dyDescent="0.45">
      <c r="A13" s="148"/>
      <c r="B13" s="148" t="str">
        <f t="shared" ref="B13:B31" si="9">IF(P13&lt;2,"NO","SI")</f>
        <v>NO</v>
      </c>
      <c r="C13" s="171"/>
      <c r="D13" s="171"/>
      <c r="E13" s="171"/>
      <c r="F13" s="149"/>
      <c r="G13" s="23"/>
      <c r="H13" s="23"/>
      <c r="I13" s="23"/>
      <c r="J13" s="23"/>
      <c r="K13" s="140"/>
      <c r="L13" s="140"/>
      <c r="M13" s="151"/>
      <c r="N13" s="24"/>
      <c r="O13" s="25">
        <f>IF(P13=9,SUM(F13:N13)-SMALL(F13:N13,1)-SMALL(F13:N13,2),IF(P13=8,SUM(F13:N13)-SMALL(F13:N13,1),SUM(F13:N13)))</f>
        <v>0</v>
      </c>
      <c r="P13" s="26">
        <f t="shared" si="8"/>
        <v>0</v>
      </c>
      <c r="Q13" s="143">
        <v>0</v>
      </c>
      <c r="R13" s="27"/>
      <c r="S13" s="28">
        <v>1451</v>
      </c>
      <c r="T13" s="141" t="s">
        <v>151</v>
      </c>
      <c r="U13" s="30">
        <f t="shared" si="3"/>
        <v>25</v>
      </c>
      <c r="V13" s="31"/>
      <c r="W13" s="32">
        <f t="shared" si="4"/>
        <v>25</v>
      </c>
      <c r="X13" s="19"/>
      <c r="Y13" s="6"/>
      <c r="Z13" s="33"/>
      <c r="AA13" s="33"/>
      <c r="AB13" s="33"/>
    </row>
    <row r="14" spans="1:28" ht="29.1" customHeight="1" thickBot="1" x14ac:dyDescent="0.4">
      <c r="A14" s="148"/>
      <c r="B14" s="148" t="str">
        <f t="shared" si="9"/>
        <v>NO</v>
      </c>
      <c r="C14" s="171"/>
      <c r="D14" s="171"/>
      <c r="E14" s="171"/>
      <c r="F14" s="149"/>
      <c r="G14" s="23"/>
      <c r="H14" s="23"/>
      <c r="I14" s="23"/>
      <c r="J14" s="23"/>
      <c r="K14" s="140"/>
      <c r="L14" s="140"/>
      <c r="M14" s="140"/>
      <c r="N14" s="24"/>
      <c r="O14" s="25">
        <f t="shared" ref="O14:O16" si="10">IF(P14=9,SUM(F14:N14)-SMALL(F14:N14,1)-SMALL(F14:N14,2),IF(P14=8,SUM(F14:N14)-SMALL(F14:N14,1),SUM(F14:N14)))</f>
        <v>0</v>
      </c>
      <c r="P14" s="26">
        <f t="shared" ref="P14:P16" si="11">COUNTA(F14:N14)</f>
        <v>0</v>
      </c>
      <c r="Q14" s="143">
        <f t="shared" ref="Q14:Q16" si="12">SUM(F14:N14)</f>
        <v>0</v>
      </c>
      <c r="R14" s="27"/>
      <c r="S14" s="28">
        <v>1757</v>
      </c>
      <c r="T14" s="141" t="s">
        <v>152</v>
      </c>
      <c r="U14" s="30">
        <f t="shared" si="3"/>
        <v>0</v>
      </c>
      <c r="V14" s="31"/>
      <c r="W14" s="32">
        <f t="shared" si="4"/>
        <v>0</v>
      </c>
      <c r="X14" s="19"/>
      <c r="Y14" s="6"/>
      <c r="Z14" s="33"/>
      <c r="AA14" s="33"/>
      <c r="AB14" s="33"/>
    </row>
    <row r="15" spans="1:28" ht="29.1" customHeight="1" thickBot="1" x14ac:dyDescent="0.4">
      <c r="A15" s="148"/>
      <c r="B15" s="148" t="str">
        <f t="shared" si="9"/>
        <v>NO</v>
      </c>
      <c r="C15" s="157"/>
      <c r="D15" s="160"/>
      <c r="E15" s="157"/>
      <c r="F15" s="23"/>
      <c r="G15" s="23"/>
      <c r="H15" s="23"/>
      <c r="I15" s="23"/>
      <c r="J15" s="23"/>
      <c r="K15" s="140"/>
      <c r="L15" s="140"/>
      <c r="M15" s="140"/>
      <c r="N15" s="24"/>
      <c r="O15" s="25">
        <f t="shared" si="10"/>
        <v>0</v>
      </c>
      <c r="P15" s="26">
        <f t="shared" si="11"/>
        <v>0</v>
      </c>
      <c r="Q15" s="143">
        <f t="shared" si="12"/>
        <v>0</v>
      </c>
      <c r="R15" s="27"/>
      <c r="S15" s="28">
        <v>1773</v>
      </c>
      <c r="T15" s="141" t="s">
        <v>71</v>
      </c>
      <c r="U15" s="30">
        <f t="shared" si="3"/>
        <v>0</v>
      </c>
      <c r="V15" s="31"/>
      <c r="W15" s="32">
        <f t="shared" si="4"/>
        <v>0</v>
      </c>
      <c r="X15" s="19"/>
      <c r="Y15" s="6"/>
      <c r="Z15" s="33"/>
      <c r="AA15" s="33"/>
      <c r="AB15" s="33"/>
    </row>
    <row r="16" spans="1:28" ht="29.1" customHeight="1" thickBot="1" x14ac:dyDescent="0.4">
      <c r="A16" s="148"/>
      <c r="B16" s="148" t="str">
        <f t="shared" si="9"/>
        <v>NO</v>
      </c>
      <c r="C16" s="157"/>
      <c r="D16" s="160"/>
      <c r="E16" s="157"/>
      <c r="F16" s="23"/>
      <c r="G16" s="23"/>
      <c r="H16" s="23"/>
      <c r="I16" s="23"/>
      <c r="J16" s="23"/>
      <c r="K16" s="140"/>
      <c r="L16" s="140"/>
      <c r="M16" s="140"/>
      <c r="N16" s="24"/>
      <c r="O16" s="25">
        <f t="shared" si="10"/>
        <v>0</v>
      </c>
      <c r="P16" s="26">
        <f t="shared" si="11"/>
        <v>0</v>
      </c>
      <c r="Q16" s="143">
        <f t="shared" si="12"/>
        <v>0</v>
      </c>
      <c r="R16" s="27"/>
      <c r="S16" s="28">
        <v>1843</v>
      </c>
      <c r="T16" s="141" t="s">
        <v>153</v>
      </c>
      <c r="U16" s="30">
        <f t="shared" si="3"/>
        <v>0</v>
      </c>
      <c r="V16" s="31"/>
      <c r="W16" s="32">
        <f t="shared" si="4"/>
        <v>0</v>
      </c>
      <c r="X16" s="19"/>
      <c r="Y16" s="6"/>
      <c r="Z16" s="33"/>
      <c r="AA16" s="33"/>
      <c r="AB16" s="33"/>
    </row>
    <row r="17" spans="1:28" ht="29.1" customHeight="1" thickBot="1" x14ac:dyDescent="0.4">
      <c r="A17" s="148"/>
      <c r="B17" s="148" t="str">
        <f t="shared" si="9"/>
        <v>NO</v>
      </c>
      <c r="C17" s="157"/>
      <c r="D17" s="160"/>
      <c r="E17" s="157"/>
      <c r="F17" s="23"/>
      <c r="G17" s="23"/>
      <c r="H17" s="23"/>
      <c r="I17" s="23"/>
      <c r="J17" s="23"/>
      <c r="K17" s="140"/>
      <c r="L17" s="140"/>
      <c r="M17" s="140"/>
      <c r="N17" s="24"/>
      <c r="O17" s="25">
        <f t="shared" ref="O17:O18" si="13">IF(P17=9,SUM(F17:N17)-SMALL(F17:N17,1)-SMALL(F17:N17,2),IF(P17=8,SUM(F17:N17)-SMALL(F17:N17,1),SUM(F17:N17)))</f>
        <v>0</v>
      </c>
      <c r="P17" s="26">
        <f t="shared" ref="P17:P18" si="14">COUNTA(F17:N17)</f>
        <v>0</v>
      </c>
      <c r="Q17" s="143">
        <f t="shared" ref="Q17:Q18" si="15">SUM(F17:N17)</f>
        <v>0</v>
      </c>
      <c r="R17" s="27"/>
      <c r="S17" s="28">
        <v>1988</v>
      </c>
      <c r="T17" s="141" t="s">
        <v>154</v>
      </c>
      <c r="U17" s="30">
        <f t="shared" si="3"/>
        <v>0</v>
      </c>
      <c r="V17" s="31"/>
      <c r="W17" s="32">
        <f t="shared" si="4"/>
        <v>0</v>
      </c>
      <c r="X17" s="19"/>
      <c r="Y17" s="6"/>
      <c r="Z17" s="33"/>
      <c r="AA17" s="33"/>
      <c r="AB17" s="33"/>
    </row>
    <row r="18" spans="1:28" ht="29.1" customHeight="1" thickBot="1" x14ac:dyDescent="0.4">
      <c r="A18" s="148"/>
      <c r="B18" s="148" t="str">
        <f t="shared" si="9"/>
        <v>NO</v>
      </c>
      <c r="C18" s="157"/>
      <c r="D18" s="160"/>
      <c r="E18" s="157"/>
      <c r="F18" s="23"/>
      <c r="G18" s="23"/>
      <c r="H18" s="23"/>
      <c r="I18" s="23"/>
      <c r="J18" s="23"/>
      <c r="K18" s="140"/>
      <c r="L18" s="140"/>
      <c r="M18" s="140"/>
      <c r="N18" s="24"/>
      <c r="O18" s="25">
        <f t="shared" si="13"/>
        <v>0</v>
      </c>
      <c r="P18" s="26">
        <f t="shared" si="14"/>
        <v>0</v>
      </c>
      <c r="Q18" s="143">
        <f t="shared" si="15"/>
        <v>0</v>
      </c>
      <c r="R18" s="27"/>
      <c r="S18" s="28">
        <v>2005</v>
      </c>
      <c r="T18" s="141" t="s">
        <v>155</v>
      </c>
      <c r="U18" s="30">
        <f t="shared" si="3"/>
        <v>0</v>
      </c>
      <c r="V18" s="31"/>
      <c r="W18" s="32">
        <f t="shared" si="4"/>
        <v>0</v>
      </c>
      <c r="X18" s="19"/>
      <c r="Y18" s="6"/>
      <c r="Z18" s="33"/>
      <c r="AA18" s="33"/>
      <c r="AB18" s="33"/>
    </row>
    <row r="19" spans="1:28" ht="29.1" customHeight="1" thickBot="1" x14ac:dyDescent="0.4">
      <c r="A19" s="148"/>
      <c r="B19" s="148" t="str">
        <f t="shared" si="9"/>
        <v>NO</v>
      </c>
      <c r="C19" s="157"/>
      <c r="D19" s="160"/>
      <c r="E19" s="157"/>
      <c r="F19" s="23"/>
      <c r="G19" s="23"/>
      <c r="H19" s="23"/>
      <c r="I19" s="23"/>
      <c r="J19" s="23"/>
      <c r="K19" s="140"/>
      <c r="L19" s="140"/>
      <c r="M19" s="140"/>
      <c r="N19" s="24"/>
      <c r="O19" s="25">
        <f t="shared" ref="O19:O34" si="16">IF(P19=9,SUM(F19:N19)-SMALL(F19:N19,1)-SMALL(F19:N19,2),IF(P19=8,SUM(F19:N19)-SMALL(F19:N19,1),SUM(F19:N19)))</f>
        <v>0</v>
      </c>
      <c r="P19" s="26">
        <f t="shared" ref="P19:P34" si="17">COUNTA(F19:N19)</f>
        <v>0</v>
      </c>
      <c r="Q19" s="143">
        <f t="shared" ref="Q19:Q34" si="18">SUM(F19:N19)</f>
        <v>0</v>
      </c>
      <c r="R19" s="27"/>
      <c r="S19" s="28">
        <v>2015</v>
      </c>
      <c r="T19" s="141" t="s">
        <v>156</v>
      </c>
      <c r="U19" s="30">
        <f t="shared" si="3"/>
        <v>0</v>
      </c>
      <c r="V19" s="31"/>
      <c r="W19" s="32">
        <f t="shared" si="4"/>
        <v>0</v>
      </c>
      <c r="X19" s="19"/>
      <c r="Y19" s="6"/>
      <c r="Z19" s="33"/>
      <c r="AA19" s="33"/>
      <c r="AB19" s="33"/>
    </row>
    <row r="20" spans="1:28" ht="29.1" customHeight="1" thickBot="1" x14ac:dyDescent="0.4">
      <c r="A20" s="148"/>
      <c r="B20" s="148" t="str">
        <f t="shared" si="9"/>
        <v>NO</v>
      </c>
      <c r="C20" s="157"/>
      <c r="D20" s="160"/>
      <c r="E20" s="157"/>
      <c r="F20" s="23"/>
      <c r="G20" s="23"/>
      <c r="H20" s="23"/>
      <c r="I20" s="23"/>
      <c r="J20" s="23"/>
      <c r="K20" s="140"/>
      <c r="L20" s="140"/>
      <c r="M20" s="140"/>
      <c r="N20" s="24"/>
      <c r="O20" s="25">
        <f t="shared" si="16"/>
        <v>0</v>
      </c>
      <c r="P20" s="26">
        <f t="shared" si="17"/>
        <v>0</v>
      </c>
      <c r="Q20" s="143">
        <f t="shared" si="18"/>
        <v>0</v>
      </c>
      <c r="R20" s="27"/>
      <c r="S20" s="28">
        <v>2041</v>
      </c>
      <c r="T20" s="141" t="s">
        <v>157</v>
      </c>
      <c r="U20" s="30">
        <f t="shared" si="3"/>
        <v>0</v>
      </c>
      <c r="V20" s="31"/>
      <c r="W20" s="32">
        <f t="shared" si="4"/>
        <v>0</v>
      </c>
      <c r="X20" s="19"/>
      <c r="Y20" s="6"/>
      <c r="Z20" s="33"/>
      <c r="AA20" s="33"/>
      <c r="AB20" s="33"/>
    </row>
    <row r="21" spans="1:28" ht="29.1" customHeight="1" thickBot="1" x14ac:dyDescent="0.4">
      <c r="A21" s="148"/>
      <c r="B21" s="148" t="str">
        <f t="shared" si="9"/>
        <v>NO</v>
      </c>
      <c r="C21" s="157"/>
      <c r="D21" s="160"/>
      <c r="E21" s="157"/>
      <c r="F21" s="23"/>
      <c r="G21" s="23"/>
      <c r="H21" s="23"/>
      <c r="I21" s="23"/>
      <c r="J21" s="23"/>
      <c r="K21" s="140"/>
      <c r="L21" s="140"/>
      <c r="M21" s="140"/>
      <c r="N21" s="24"/>
      <c r="O21" s="25">
        <f t="shared" si="16"/>
        <v>0</v>
      </c>
      <c r="P21" s="26">
        <f t="shared" si="17"/>
        <v>0</v>
      </c>
      <c r="Q21" s="143">
        <f t="shared" si="18"/>
        <v>0</v>
      </c>
      <c r="R21" s="27"/>
      <c r="S21" s="28">
        <v>2055</v>
      </c>
      <c r="T21" s="141" t="s">
        <v>158</v>
      </c>
      <c r="U21" s="30">
        <f t="shared" si="3"/>
        <v>0</v>
      </c>
      <c r="V21" s="31"/>
      <c r="W21" s="32">
        <f t="shared" si="4"/>
        <v>0</v>
      </c>
      <c r="X21" s="19"/>
      <c r="Y21" s="6"/>
      <c r="Z21" s="33"/>
      <c r="AA21" s="33"/>
      <c r="AB21" s="33"/>
    </row>
    <row r="22" spans="1:28" ht="29.1" customHeight="1" thickBot="1" x14ac:dyDescent="0.4">
      <c r="A22" s="148"/>
      <c r="B22" s="148" t="str">
        <f t="shared" si="9"/>
        <v>NO</v>
      </c>
      <c r="C22" s="157"/>
      <c r="D22" s="160"/>
      <c r="E22" s="157"/>
      <c r="F22" s="23"/>
      <c r="G22" s="23"/>
      <c r="H22" s="23"/>
      <c r="I22" s="23"/>
      <c r="J22" s="23"/>
      <c r="K22" s="140"/>
      <c r="L22" s="140"/>
      <c r="M22" s="140"/>
      <c r="N22" s="24"/>
      <c r="O22" s="25">
        <f t="shared" si="16"/>
        <v>0</v>
      </c>
      <c r="P22" s="26">
        <f t="shared" si="17"/>
        <v>0</v>
      </c>
      <c r="Q22" s="143">
        <f t="shared" si="18"/>
        <v>0</v>
      </c>
      <c r="R22" s="27"/>
      <c r="S22" s="28">
        <v>2057</v>
      </c>
      <c r="T22" s="141" t="s">
        <v>159</v>
      </c>
      <c r="U22" s="30">
        <f t="shared" si="3"/>
        <v>0</v>
      </c>
      <c r="V22" s="31"/>
      <c r="W22" s="32">
        <f t="shared" si="4"/>
        <v>0</v>
      </c>
      <c r="X22" s="19"/>
      <c r="Y22" s="6"/>
      <c r="Z22" s="33"/>
      <c r="AA22" s="33"/>
      <c r="AB22" s="33"/>
    </row>
    <row r="23" spans="1:28" ht="29.1" customHeight="1" thickBot="1" x14ac:dyDescent="0.4">
      <c r="A23" s="148"/>
      <c r="B23" s="148" t="str">
        <f t="shared" si="9"/>
        <v>NO</v>
      </c>
      <c r="C23" s="157"/>
      <c r="D23" s="160"/>
      <c r="E23" s="157"/>
      <c r="F23" s="23"/>
      <c r="G23" s="23"/>
      <c r="H23" s="23"/>
      <c r="I23" s="23"/>
      <c r="J23" s="23"/>
      <c r="K23" s="140"/>
      <c r="L23" s="140"/>
      <c r="M23" s="140"/>
      <c r="N23" s="24"/>
      <c r="O23" s="25">
        <f t="shared" si="16"/>
        <v>0</v>
      </c>
      <c r="P23" s="26">
        <f t="shared" si="17"/>
        <v>0</v>
      </c>
      <c r="Q23" s="143">
        <f t="shared" si="18"/>
        <v>0</v>
      </c>
      <c r="R23" s="27"/>
      <c r="S23" s="28">
        <v>2112</v>
      </c>
      <c r="T23" s="141" t="s">
        <v>160</v>
      </c>
      <c r="U23" s="30">
        <f t="shared" si="3"/>
        <v>0</v>
      </c>
      <c r="V23" s="31"/>
      <c r="W23" s="32">
        <f t="shared" si="4"/>
        <v>0</v>
      </c>
      <c r="X23" s="19"/>
      <c r="Y23" s="6"/>
      <c r="Z23" s="33"/>
      <c r="AA23" s="33"/>
      <c r="AB23" s="33"/>
    </row>
    <row r="24" spans="1:28" ht="29.1" customHeight="1" thickBot="1" x14ac:dyDescent="0.4">
      <c r="A24" s="148"/>
      <c r="B24" s="148" t="str">
        <f t="shared" si="9"/>
        <v>NO</v>
      </c>
      <c r="C24" s="157"/>
      <c r="D24" s="160"/>
      <c r="E24" s="157"/>
      <c r="F24" s="23"/>
      <c r="G24" s="23"/>
      <c r="H24" s="23"/>
      <c r="I24" s="23"/>
      <c r="J24" s="23"/>
      <c r="K24" s="140"/>
      <c r="L24" s="140"/>
      <c r="M24" s="140"/>
      <c r="N24" s="24"/>
      <c r="O24" s="25">
        <f t="shared" si="16"/>
        <v>0</v>
      </c>
      <c r="P24" s="26">
        <f t="shared" si="17"/>
        <v>0</v>
      </c>
      <c r="Q24" s="143">
        <f t="shared" si="18"/>
        <v>0</v>
      </c>
      <c r="R24" s="27"/>
      <c r="S24" s="28">
        <v>2140</v>
      </c>
      <c r="T24" s="141" t="s">
        <v>161</v>
      </c>
      <c r="U24" s="30">
        <f t="shared" si="3"/>
        <v>0</v>
      </c>
      <c r="V24" s="31"/>
      <c r="W24" s="32">
        <f t="shared" si="4"/>
        <v>0</v>
      </c>
      <c r="X24" s="19"/>
      <c r="Y24" s="6"/>
      <c r="Z24" s="33"/>
      <c r="AA24" s="33"/>
      <c r="AB24" s="33"/>
    </row>
    <row r="25" spans="1:28" ht="29.1" customHeight="1" thickBot="1" x14ac:dyDescent="0.4">
      <c r="A25" s="148"/>
      <c r="B25" s="148" t="str">
        <f t="shared" si="9"/>
        <v>NO</v>
      </c>
      <c r="C25" s="20"/>
      <c r="D25" s="34"/>
      <c r="E25" s="22"/>
      <c r="F25" s="23"/>
      <c r="G25" s="23"/>
      <c r="H25" s="23"/>
      <c r="I25" s="23"/>
      <c r="J25" s="23"/>
      <c r="K25" s="140"/>
      <c r="L25" s="140"/>
      <c r="M25" s="140"/>
      <c r="N25" s="24"/>
      <c r="O25" s="25">
        <f t="shared" si="16"/>
        <v>0</v>
      </c>
      <c r="P25" s="26">
        <f t="shared" si="17"/>
        <v>0</v>
      </c>
      <c r="Q25" s="143">
        <f t="shared" si="18"/>
        <v>0</v>
      </c>
      <c r="R25" s="27"/>
      <c r="S25" s="28">
        <v>2142</v>
      </c>
      <c r="T25" s="141" t="s">
        <v>162</v>
      </c>
      <c r="U25" s="30">
        <f t="shared" si="3"/>
        <v>0</v>
      </c>
      <c r="V25" s="31"/>
      <c r="W25" s="32">
        <f t="shared" si="4"/>
        <v>0</v>
      </c>
      <c r="X25" s="19"/>
      <c r="Y25" s="6"/>
      <c r="Z25" s="33"/>
      <c r="AA25" s="33"/>
      <c r="AB25" s="33"/>
    </row>
    <row r="26" spans="1:28" ht="29.1" customHeight="1" thickBot="1" x14ac:dyDescent="0.4">
      <c r="A26" s="148"/>
      <c r="B26" s="148" t="str">
        <f t="shared" si="9"/>
        <v>NO</v>
      </c>
      <c r="C26" s="20"/>
      <c r="D26" s="34"/>
      <c r="E26" s="22"/>
      <c r="F26" s="23"/>
      <c r="G26" s="23"/>
      <c r="H26" s="23"/>
      <c r="I26" s="23"/>
      <c r="J26" s="23"/>
      <c r="K26" s="140"/>
      <c r="L26" s="140"/>
      <c r="M26" s="140"/>
      <c r="N26" s="24"/>
      <c r="O26" s="25">
        <f t="shared" si="16"/>
        <v>0</v>
      </c>
      <c r="P26" s="26">
        <f t="shared" si="17"/>
        <v>0</v>
      </c>
      <c r="Q26" s="143">
        <f t="shared" si="18"/>
        <v>0</v>
      </c>
      <c r="R26" s="27"/>
      <c r="S26" s="28">
        <v>2144</v>
      </c>
      <c r="T26" s="141" t="s">
        <v>163</v>
      </c>
      <c r="U26" s="30">
        <f t="shared" si="3"/>
        <v>0</v>
      </c>
      <c r="V26" s="31"/>
      <c r="W26" s="32">
        <f t="shared" si="4"/>
        <v>0</v>
      </c>
      <c r="X26" s="19"/>
      <c r="Y26" s="6"/>
      <c r="Z26" s="33"/>
      <c r="AA26" s="33"/>
      <c r="AB26" s="33"/>
    </row>
    <row r="27" spans="1:28" ht="29.1" customHeight="1" thickBot="1" x14ac:dyDescent="0.4">
      <c r="A27" s="148"/>
      <c r="B27" s="148" t="str">
        <f t="shared" si="9"/>
        <v>NO</v>
      </c>
      <c r="C27" s="20"/>
      <c r="D27" s="34"/>
      <c r="E27" s="22"/>
      <c r="F27" s="23"/>
      <c r="G27" s="23"/>
      <c r="H27" s="23"/>
      <c r="I27" s="23"/>
      <c r="J27" s="23"/>
      <c r="K27" s="140"/>
      <c r="L27" s="140"/>
      <c r="M27" s="140"/>
      <c r="N27" s="24"/>
      <c r="O27" s="25">
        <f t="shared" si="16"/>
        <v>0</v>
      </c>
      <c r="P27" s="26">
        <f t="shared" si="17"/>
        <v>0</v>
      </c>
      <c r="Q27" s="143">
        <f t="shared" si="18"/>
        <v>0</v>
      </c>
      <c r="R27" s="27"/>
      <c r="S27" s="28">
        <v>2186</v>
      </c>
      <c r="T27" s="141" t="s">
        <v>164</v>
      </c>
      <c r="U27" s="30">
        <f t="shared" si="3"/>
        <v>2</v>
      </c>
      <c r="V27" s="31"/>
      <c r="W27" s="32">
        <f t="shared" si="4"/>
        <v>2</v>
      </c>
      <c r="X27" s="19"/>
      <c r="Y27" s="6"/>
      <c r="Z27" s="6"/>
      <c r="AA27" s="6"/>
      <c r="AB27" s="6"/>
    </row>
    <row r="28" spans="1:28" ht="29.1" customHeight="1" thickBot="1" x14ac:dyDescent="0.4">
      <c r="A28" s="148"/>
      <c r="B28" s="148" t="str">
        <f t="shared" si="9"/>
        <v>NO</v>
      </c>
      <c r="C28" s="20"/>
      <c r="D28" s="34"/>
      <c r="E28" s="22"/>
      <c r="F28" s="23"/>
      <c r="G28" s="23"/>
      <c r="H28" s="23"/>
      <c r="I28" s="23"/>
      <c r="J28" s="23"/>
      <c r="K28" s="140"/>
      <c r="L28" s="140"/>
      <c r="M28" s="140"/>
      <c r="N28" s="24"/>
      <c r="O28" s="25">
        <f t="shared" si="16"/>
        <v>0</v>
      </c>
      <c r="P28" s="26">
        <f t="shared" si="17"/>
        <v>0</v>
      </c>
      <c r="Q28" s="143">
        <f t="shared" si="18"/>
        <v>0</v>
      </c>
      <c r="R28" s="27"/>
      <c r="S28" s="28">
        <v>2236</v>
      </c>
      <c r="T28" s="141" t="s">
        <v>165</v>
      </c>
      <c r="U28" s="30">
        <f t="shared" si="3"/>
        <v>0</v>
      </c>
      <c r="V28" s="31"/>
      <c r="W28" s="32">
        <f t="shared" si="4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48"/>
      <c r="B29" s="148" t="str">
        <f t="shared" si="9"/>
        <v>NO</v>
      </c>
      <c r="C29" s="20"/>
      <c r="D29" s="34"/>
      <c r="E29" s="22"/>
      <c r="F29" s="23"/>
      <c r="G29" s="23"/>
      <c r="H29" s="23"/>
      <c r="I29" s="23"/>
      <c r="J29" s="23"/>
      <c r="K29" s="140"/>
      <c r="L29" s="140"/>
      <c r="M29" s="140"/>
      <c r="N29" s="24"/>
      <c r="O29" s="25">
        <f t="shared" si="16"/>
        <v>0</v>
      </c>
      <c r="P29" s="26">
        <f t="shared" si="17"/>
        <v>0</v>
      </c>
      <c r="Q29" s="143">
        <f t="shared" si="18"/>
        <v>0</v>
      </c>
      <c r="R29" s="27"/>
      <c r="S29" s="28">
        <v>2272</v>
      </c>
      <c r="T29" s="141" t="s">
        <v>166</v>
      </c>
      <c r="U29" s="30">
        <f t="shared" si="3"/>
        <v>0</v>
      </c>
      <c r="V29" s="31"/>
      <c r="W29" s="32">
        <f t="shared" si="4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48"/>
      <c r="B30" s="148" t="str">
        <f t="shared" si="9"/>
        <v>NO</v>
      </c>
      <c r="C30" s="20"/>
      <c r="D30" s="34"/>
      <c r="E30" s="22"/>
      <c r="F30" s="23"/>
      <c r="G30" s="23"/>
      <c r="H30" s="23"/>
      <c r="I30" s="23"/>
      <c r="J30" s="23"/>
      <c r="K30" s="140"/>
      <c r="L30" s="140"/>
      <c r="M30" s="140"/>
      <c r="N30" s="24"/>
      <c r="O30" s="25">
        <f t="shared" si="16"/>
        <v>0</v>
      </c>
      <c r="P30" s="26">
        <f t="shared" si="17"/>
        <v>0</v>
      </c>
      <c r="Q30" s="143">
        <f t="shared" si="18"/>
        <v>0</v>
      </c>
      <c r="R30" s="27"/>
      <c r="S30" s="28">
        <v>2362</v>
      </c>
      <c r="T30" s="141" t="s">
        <v>167</v>
      </c>
      <c r="U30" s="30">
        <f t="shared" si="3"/>
        <v>20</v>
      </c>
      <c r="V30" s="31"/>
      <c r="W30" s="32">
        <f t="shared" si="4"/>
        <v>20</v>
      </c>
      <c r="X30" s="19"/>
      <c r="Y30" s="6"/>
      <c r="Z30" s="6"/>
      <c r="AA30" s="6"/>
      <c r="AB30" s="6"/>
    </row>
    <row r="31" spans="1:28" ht="29.1" customHeight="1" thickBot="1" x14ac:dyDescent="0.4">
      <c r="A31" s="148"/>
      <c r="B31" s="148" t="str">
        <f t="shared" si="9"/>
        <v>NO</v>
      </c>
      <c r="C31" s="21"/>
      <c r="D31" s="34"/>
      <c r="E31" s="34"/>
      <c r="F31" s="23"/>
      <c r="G31" s="23"/>
      <c r="H31" s="23"/>
      <c r="I31" s="23"/>
      <c r="J31" s="23"/>
      <c r="K31" s="140"/>
      <c r="L31" s="140"/>
      <c r="M31" s="140"/>
      <c r="N31" s="24"/>
      <c r="O31" s="25">
        <f t="shared" si="16"/>
        <v>0</v>
      </c>
      <c r="P31" s="26">
        <f t="shared" si="17"/>
        <v>0</v>
      </c>
      <c r="Q31" s="143">
        <f t="shared" si="18"/>
        <v>0</v>
      </c>
      <c r="R31" s="27"/>
      <c r="S31" s="28">
        <v>2397</v>
      </c>
      <c r="T31" s="141" t="s">
        <v>168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48"/>
      <c r="B32" s="148" t="str">
        <f t="shared" ref="B32:B54" si="19">IF(P32&lt;2,"NO","SI")</f>
        <v>NO</v>
      </c>
      <c r="C32" s="21"/>
      <c r="D32" s="34"/>
      <c r="E32" s="34"/>
      <c r="F32" s="23"/>
      <c r="G32" s="23"/>
      <c r="H32" s="23"/>
      <c r="I32" s="23"/>
      <c r="J32" s="23"/>
      <c r="K32" s="140"/>
      <c r="L32" s="140"/>
      <c r="M32" s="140"/>
      <c r="N32" s="24"/>
      <c r="O32" s="25">
        <f t="shared" si="16"/>
        <v>0</v>
      </c>
      <c r="P32" s="26">
        <f t="shared" si="17"/>
        <v>0</v>
      </c>
      <c r="Q32" s="143">
        <f t="shared" si="18"/>
        <v>0</v>
      </c>
      <c r="R32" s="27"/>
      <c r="S32" s="28">
        <v>2403</v>
      </c>
      <c r="T32" s="141" t="s">
        <v>169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48"/>
      <c r="B33" s="148" t="str">
        <f t="shared" si="19"/>
        <v>NO</v>
      </c>
      <c r="C33" s="21"/>
      <c r="D33" s="34"/>
      <c r="E33" s="34"/>
      <c r="F33" s="23"/>
      <c r="G33" s="23"/>
      <c r="H33" s="23"/>
      <c r="I33" s="23"/>
      <c r="J33" s="23"/>
      <c r="K33" s="140"/>
      <c r="L33" s="140"/>
      <c r="M33" s="140"/>
      <c r="N33" s="24"/>
      <c r="O33" s="25">
        <f t="shared" si="16"/>
        <v>0</v>
      </c>
      <c r="P33" s="26">
        <f t="shared" si="17"/>
        <v>0</v>
      </c>
      <c r="Q33" s="143">
        <f t="shared" si="18"/>
        <v>0</v>
      </c>
      <c r="R33" s="27"/>
      <c r="S33" s="28">
        <v>2415</v>
      </c>
      <c r="T33" s="141" t="s">
        <v>170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48"/>
      <c r="B34" s="148" t="str">
        <f t="shared" si="19"/>
        <v>NO</v>
      </c>
      <c r="C34" s="21"/>
      <c r="D34" s="34"/>
      <c r="E34" s="34"/>
      <c r="F34" s="23"/>
      <c r="G34" s="23"/>
      <c r="H34" s="23"/>
      <c r="I34" s="23"/>
      <c r="J34" s="23"/>
      <c r="K34" s="140"/>
      <c r="L34" s="140"/>
      <c r="M34" s="140"/>
      <c r="N34" s="24"/>
      <c r="O34" s="25">
        <f t="shared" si="16"/>
        <v>0</v>
      </c>
      <c r="P34" s="26">
        <f t="shared" si="17"/>
        <v>0</v>
      </c>
      <c r="Q34" s="143">
        <f t="shared" si="18"/>
        <v>0</v>
      </c>
      <c r="R34" s="27"/>
      <c r="S34" s="28">
        <v>2446</v>
      </c>
      <c r="T34" s="141" t="s">
        <v>171</v>
      </c>
      <c r="U34" s="30">
        <f t="shared" si="3"/>
        <v>0</v>
      </c>
      <c r="V34" s="31"/>
      <c r="W34" s="32">
        <f t="shared" si="4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48"/>
      <c r="B35" s="148" t="str">
        <f t="shared" si="19"/>
        <v>NO</v>
      </c>
      <c r="C35" s="21"/>
      <c r="D35" s="34"/>
      <c r="E35" s="34"/>
      <c r="F35" s="23"/>
      <c r="G35" s="23"/>
      <c r="H35" s="23"/>
      <c r="I35" s="23"/>
      <c r="J35" s="23"/>
      <c r="K35" s="140"/>
      <c r="L35" s="140"/>
      <c r="M35" s="140"/>
      <c r="N35" s="24"/>
      <c r="O35" s="25">
        <f t="shared" ref="O35:O54" si="20">IF(P35=9,SUM(F35:N35)-SMALL(F35:N35,1)-SMALL(F35:N35,2),IF(P35=8,SUM(F35:N35)-SMALL(F35:N35,1),SUM(F35:N35)))</f>
        <v>0</v>
      </c>
      <c r="P35" s="26">
        <f t="shared" ref="P35:P54" si="21">COUNTA(F35:N35)</f>
        <v>0</v>
      </c>
      <c r="Q35" s="143">
        <f t="shared" ref="Q35:Q54" si="22">SUM(F35:N35)</f>
        <v>0</v>
      </c>
      <c r="R35" s="27"/>
      <c r="S35" s="28">
        <v>2455</v>
      </c>
      <c r="T35" s="141" t="s">
        <v>172</v>
      </c>
      <c r="U35" s="30">
        <f t="shared" si="3"/>
        <v>0</v>
      </c>
      <c r="V35" s="31"/>
      <c r="W35" s="32">
        <f t="shared" si="4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48"/>
      <c r="B36" s="148" t="str">
        <f t="shared" si="19"/>
        <v>NO</v>
      </c>
      <c r="C36" s="21"/>
      <c r="D36" s="34"/>
      <c r="E36" s="34"/>
      <c r="F36" s="23"/>
      <c r="G36" s="23"/>
      <c r="H36" s="23"/>
      <c r="I36" s="23"/>
      <c r="J36" s="23"/>
      <c r="K36" s="140"/>
      <c r="L36" s="140"/>
      <c r="M36" s="140"/>
      <c r="N36" s="24"/>
      <c r="O36" s="25">
        <f t="shared" si="20"/>
        <v>0</v>
      </c>
      <c r="P36" s="26">
        <f t="shared" si="21"/>
        <v>0</v>
      </c>
      <c r="Q36" s="143">
        <f t="shared" si="22"/>
        <v>0</v>
      </c>
      <c r="R36" s="27"/>
      <c r="S36" s="28">
        <v>2513</v>
      </c>
      <c r="T36" s="141" t="s">
        <v>115</v>
      </c>
      <c r="U36" s="30">
        <f t="shared" si="3"/>
        <v>0</v>
      </c>
      <c r="V36" s="31"/>
      <c r="W36" s="32">
        <f t="shared" si="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48"/>
      <c r="B37" s="148" t="str">
        <f t="shared" si="19"/>
        <v>NO</v>
      </c>
      <c r="C37" s="21"/>
      <c r="D37" s="34"/>
      <c r="E37" s="34"/>
      <c r="F37" s="23"/>
      <c r="G37" s="23"/>
      <c r="H37" s="23"/>
      <c r="I37" s="23"/>
      <c r="J37" s="23"/>
      <c r="K37" s="140"/>
      <c r="L37" s="140"/>
      <c r="M37" s="140"/>
      <c r="N37" s="24"/>
      <c r="O37" s="25">
        <f t="shared" si="20"/>
        <v>0</v>
      </c>
      <c r="P37" s="26">
        <f t="shared" si="21"/>
        <v>0</v>
      </c>
      <c r="Q37" s="143">
        <f t="shared" si="22"/>
        <v>0</v>
      </c>
      <c r="R37" s="27"/>
      <c r="S37" s="28">
        <v>2521</v>
      </c>
      <c r="T37" s="141" t="s">
        <v>112</v>
      </c>
      <c r="U37" s="30">
        <f t="shared" si="3"/>
        <v>0</v>
      </c>
      <c r="V37" s="31"/>
      <c r="W37" s="32">
        <f t="shared" si="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48"/>
      <c r="B38" s="148" t="str">
        <f t="shared" si="19"/>
        <v>NO</v>
      </c>
      <c r="C38" s="21"/>
      <c r="D38" s="34"/>
      <c r="E38" s="34"/>
      <c r="F38" s="23"/>
      <c r="G38" s="23"/>
      <c r="H38" s="23"/>
      <c r="I38" s="23"/>
      <c r="J38" s="23"/>
      <c r="K38" s="140"/>
      <c r="L38" s="140"/>
      <c r="M38" s="140"/>
      <c r="N38" s="24"/>
      <c r="O38" s="25">
        <f t="shared" si="20"/>
        <v>0</v>
      </c>
      <c r="P38" s="26">
        <f t="shared" si="21"/>
        <v>0</v>
      </c>
      <c r="Q38" s="143">
        <f t="shared" si="22"/>
        <v>0</v>
      </c>
      <c r="R38" s="27"/>
      <c r="S38" s="28">
        <v>2526</v>
      </c>
      <c r="T38" s="141" t="s">
        <v>173</v>
      </c>
      <c r="U38" s="30">
        <f t="shared" si="3"/>
        <v>0</v>
      </c>
      <c r="V38" s="31"/>
      <c r="W38" s="32">
        <f t="shared" si="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48"/>
      <c r="B39" s="148" t="str">
        <f t="shared" si="19"/>
        <v>NO</v>
      </c>
      <c r="C39" s="21"/>
      <c r="D39" s="34"/>
      <c r="E39" s="34"/>
      <c r="F39" s="23"/>
      <c r="G39" s="23"/>
      <c r="H39" s="23"/>
      <c r="I39" s="23"/>
      <c r="J39" s="23"/>
      <c r="K39" s="140"/>
      <c r="L39" s="140"/>
      <c r="M39" s="140"/>
      <c r="N39" s="24"/>
      <c r="O39" s="25">
        <f t="shared" si="20"/>
        <v>0</v>
      </c>
      <c r="P39" s="26">
        <f t="shared" si="21"/>
        <v>0</v>
      </c>
      <c r="Q39" s="143">
        <f t="shared" si="22"/>
        <v>0</v>
      </c>
      <c r="R39" s="27"/>
      <c r="S39" s="28">
        <v>2609</v>
      </c>
      <c r="T39" s="141" t="s">
        <v>174</v>
      </c>
      <c r="U39" s="30">
        <f t="shared" si="3"/>
        <v>0</v>
      </c>
      <c r="V39" s="31"/>
      <c r="W39" s="32">
        <f t="shared" si="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48"/>
      <c r="B40" s="148" t="str">
        <f t="shared" si="19"/>
        <v>NO</v>
      </c>
      <c r="C40" s="21"/>
      <c r="D40" s="34"/>
      <c r="E40" s="34"/>
      <c r="F40" s="23"/>
      <c r="G40" s="23"/>
      <c r="H40" s="23"/>
      <c r="I40" s="23"/>
      <c r="J40" s="23"/>
      <c r="K40" s="140"/>
      <c r="L40" s="140"/>
      <c r="M40" s="140"/>
      <c r="N40" s="24"/>
      <c r="O40" s="25">
        <f t="shared" si="20"/>
        <v>0</v>
      </c>
      <c r="P40" s="26">
        <f t="shared" si="21"/>
        <v>0</v>
      </c>
      <c r="Q40" s="143">
        <f t="shared" si="22"/>
        <v>0</v>
      </c>
      <c r="R40" s="27"/>
      <c r="S40" s="28">
        <v>2612</v>
      </c>
      <c r="T40" s="141" t="s">
        <v>175</v>
      </c>
      <c r="U40" s="30">
        <f t="shared" si="3"/>
        <v>110</v>
      </c>
      <c r="V40" s="31"/>
      <c r="W40" s="32">
        <f t="shared" si="4"/>
        <v>110</v>
      </c>
      <c r="X40" s="19"/>
      <c r="Y40" s="6"/>
      <c r="Z40" s="6"/>
      <c r="AA40" s="6"/>
      <c r="AB40" s="6"/>
    </row>
    <row r="41" spans="1:28" ht="29.1" customHeight="1" thickBot="1" x14ac:dyDescent="0.4">
      <c r="A41" s="148"/>
      <c r="B41" s="148" t="str">
        <f t="shared" si="19"/>
        <v>NO</v>
      </c>
      <c r="C41" s="21"/>
      <c r="D41" s="34"/>
      <c r="E41" s="34"/>
      <c r="F41" s="23"/>
      <c r="G41" s="23"/>
      <c r="H41" s="23"/>
      <c r="I41" s="23"/>
      <c r="J41" s="23"/>
      <c r="K41" s="140"/>
      <c r="L41" s="140"/>
      <c r="M41" s="140"/>
      <c r="N41" s="24"/>
      <c r="O41" s="25">
        <f t="shared" si="20"/>
        <v>0</v>
      </c>
      <c r="P41" s="26">
        <f t="shared" si="21"/>
        <v>0</v>
      </c>
      <c r="Q41" s="143">
        <f t="shared" si="22"/>
        <v>0</v>
      </c>
      <c r="R41" s="27"/>
      <c r="S41" s="28">
        <v>2638</v>
      </c>
      <c r="T41" s="141" t="s">
        <v>176</v>
      </c>
      <c r="U41" s="30">
        <f t="shared" si="3"/>
        <v>0</v>
      </c>
      <c r="V41" s="31"/>
      <c r="W41" s="32">
        <f t="shared" si="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48"/>
      <c r="B42" s="148" t="str">
        <f t="shared" si="19"/>
        <v>NO</v>
      </c>
      <c r="C42" s="21"/>
      <c r="D42" s="34"/>
      <c r="E42" s="34"/>
      <c r="F42" s="23"/>
      <c r="G42" s="23"/>
      <c r="H42" s="23"/>
      <c r="I42" s="23"/>
      <c r="J42" s="23"/>
      <c r="K42" s="140"/>
      <c r="L42" s="140"/>
      <c r="M42" s="140"/>
      <c r="N42" s="24"/>
      <c r="O42" s="25">
        <f t="shared" si="20"/>
        <v>0</v>
      </c>
      <c r="P42" s="26">
        <f t="shared" si="21"/>
        <v>0</v>
      </c>
      <c r="Q42" s="143">
        <f t="shared" si="22"/>
        <v>0</v>
      </c>
      <c r="R42" s="27"/>
      <c r="S42" s="28"/>
      <c r="T42" s="141"/>
      <c r="U42" s="30">
        <f t="shared" si="3"/>
        <v>0</v>
      </c>
      <c r="V42" s="31"/>
      <c r="W42" s="32">
        <f t="shared" si="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48"/>
      <c r="B43" s="148" t="str">
        <f t="shared" si="19"/>
        <v>NO</v>
      </c>
      <c r="C43" s="21"/>
      <c r="D43" s="34"/>
      <c r="E43" s="34"/>
      <c r="F43" s="23"/>
      <c r="G43" s="23"/>
      <c r="H43" s="23"/>
      <c r="I43" s="23"/>
      <c r="J43" s="23"/>
      <c r="K43" s="140"/>
      <c r="L43" s="140"/>
      <c r="M43" s="140"/>
      <c r="N43" s="24"/>
      <c r="O43" s="25">
        <f t="shared" si="20"/>
        <v>0</v>
      </c>
      <c r="P43" s="26">
        <f t="shared" si="21"/>
        <v>0</v>
      </c>
      <c r="Q43" s="143">
        <f t="shared" si="22"/>
        <v>0</v>
      </c>
      <c r="R43" s="27"/>
      <c r="S43" s="28"/>
      <c r="T43" s="29"/>
      <c r="U43" s="30">
        <f t="shared" si="3"/>
        <v>0</v>
      </c>
      <c r="V43" s="31"/>
      <c r="W43" s="32">
        <f t="shared" si="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48"/>
      <c r="B44" s="148" t="str">
        <f t="shared" si="19"/>
        <v>NO</v>
      </c>
      <c r="C44" s="21"/>
      <c r="D44" s="34"/>
      <c r="E44" s="34"/>
      <c r="F44" s="23"/>
      <c r="G44" s="23"/>
      <c r="H44" s="23"/>
      <c r="I44" s="23"/>
      <c r="J44" s="23"/>
      <c r="K44" s="140"/>
      <c r="L44" s="140"/>
      <c r="M44" s="140"/>
      <c r="N44" s="24"/>
      <c r="O44" s="25">
        <f t="shared" si="20"/>
        <v>0</v>
      </c>
      <c r="P44" s="26">
        <f t="shared" si="21"/>
        <v>0</v>
      </c>
      <c r="Q44" s="143">
        <f t="shared" si="22"/>
        <v>0</v>
      </c>
      <c r="R44" s="27"/>
      <c r="S44" s="28"/>
      <c r="T44" s="141"/>
      <c r="U44" s="30">
        <f t="shared" si="3"/>
        <v>0</v>
      </c>
      <c r="V44" s="31"/>
      <c r="W44" s="32">
        <f t="shared" si="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48"/>
      <c r="B45" s="148" t="str">
        <f t="shared" si="19"/>
        <v>NO</v>
      </c>
      <c r="C45" s="21"/>
      <c r="D45" s="34"/>
      <c r="E45" s="34"/>
      <c r="F45" s="23"/>
      <c r="G45" s="23"/>
      <c r="H45" s="23"/>
      <c r="I45" s="23"/>
      <c r="J45" s="23"/>
      <c r="K45" s="140"/>
      <c r="L45" s="140"/>
      <c r="M45" s="140"/>
      <c r="N45" s="24"/>
      <c r="O45" s="25">
        <f t="shared" si="20"/>
        <v>0</v>
      </c>
      <c r="P45" s="26">
        <f t="shared" si="21"/>
        <v>0</v>
      </c>
      <c r="Q45" s="143">
        <f t="shared" si="22"/>
        <v>0</v>
      </c>
      <c r="R45" s="27"/>
      <c r="S45" s="28"/>
      <c r="T45" s="29"/>
      <c r="U45" s="30">
        <f t="shared" si="3"/>
        <v>0</v>
      </c>
      <c r="V45" s="31"/>
      <c r="W45" s="32">
        <f t="shared" si="4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48"/>
      <c r="B46" s="148" t="str">
        <f t="shared" si="19"/>
        <v>NO</v>
      </c>
      <c r="C46" s="21"/>
      <c r="D46" s="34"/>
      <c r="E46" s="34"/>
      <c r="F46" s="23"/>
      <c r="G46" s="23"/>
      <c r="H46" s="23"/>
      <c r="I46" s="23"/>
      <c r="J46" s="23"/>
      <c r="K46" s="140"/>
      <c r="L46" s="140"/>
      <c r="M46" s="140"/>
      <c r="N46" s="24"/>
      <c r="O46" s="25">
        <f t="shared" si="20"/>
        <v>0</v>
      </c>
      <c r="P46" s="26">
        <f t="shared" si="21"/>
        <v>0</v>
      </c>
      <c r="Q46" s="143">
        <f t="shared" si="22"/>
        <v>0</v>
      </c>
      <c r="R46" s="35"/>
      <c r="S46" s="28"/>
      <c r="T46" s="29"/>
      <c r="U46" s="30">
        <f t="shared" si="3"/>
        <v>0</v>
      </c>
      <c r="V46" s="36"/>
      <c r="W46" s="32">
        <f t="shared" si="4"/>
        <v>0</v>
      </c>
      <c r="X46" s="19"/>
      <c r="Y46" s="6"/>
      <c r="Z46" s="6"/>
      <c r="AA46" s="6"/>
      <c r="AB46" s="6"/>
    </row>
    <row r="47" spans="1:28" ht="29.1" customHeight="1" thickBot="1" x14ac:dyDescent="0.4">
      <c r="A47" s="148"/>
      <c r="B47" s="148" t="str">
        <f t="shared" si="19"/>
        <v>NO</v>
      </c>
      <c r="C47" s="21"/>
      <c r="D47" s="34"/>
      <c r="E47" s="34"/>
      <c r="F47" s="23"/>
      <c r="G47" s="23"/>
      <c r="H47" s="23"/>
      <c r="I47" s="23"/>
      <c r="J47" s="23"/>
      <c r="K47" s="140"/>
      <c r="L47" s="140"/>
      <c r="M47" s="140"/>
      <c r="N47" s="24"/>
      <c r="O47" s="25">
        <f t="shared" si="20"/>
        <v>0</v>
      </c>
      <c r="P47" s="26">
        <f t="shared" si="21"/>
        <v>0</v>
      </c>
      <c r="Q47" s="143">
        <f t="shared" si="22"/>
        <v>0</v>
      </c>
      <c r="R47" s="35"/>
      <c r="S47" s="28"/>
      <c r="T47" s="29"/>
      <c r="U47" s="30">
        <f t="shared" si="3"/>
        <v>0</v>
      </c>
      <c r="V47" s="37"/>
      <c r="W47" s="32">
        <f t="shared" si="4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48"/>
      <c r="B48" s="148" t="str">
        <f t="shared" si="19"/>
        <v>NO</v>
      </c>
      <c r="C48" s="21"/>
      <c r="D48" s="34"/>
      <c r="E48" s="34"/>
      <c r="F48" s="23"/>
      <c r="G48" s="23"/>
      <c r="H48" s="23"/>
      <c r="I48" s="23"/>
      <c r="J48" s="23"/>
      <c r="K48" s="140"/>
      <c r="L48" s="140"/>
      <c r="M48" s="140"/>
      <c r="N48" s="24"/>
      <c r="O48" s="25">
        <f t="shared" si="20"/>
        <v>0</v>
      </c>
      <c r="P48" s="26">
        <f t="shared" si="21"/>
        <v>0</v>
      </c>
      <c r="Q48" s="143">
        <f t="shared" si="22"/>
        <v>0</v>
      </c>
      <c r="R48" s="19"/>
      <c r="S48" s="28"/>
      <c r="T48" s="29"/>
      <c r="U48" s="30">
        <f t="shared" si="3"/>
        <v>0</v>
      </c>
      <c r="V48" s="37"/>
      <c r="W48" s="32">
        <f t="shared" si="4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48"/>
      <c r="B49" s="148" t="str">
        <f t="shared" si="19"/>
        <v>NO</v>
      </c>
      <c r="C49" s="21"/>
      <c r="D49" s="34"/>
      <c r="E49" s="34"/>
      <c r="F49" s="23"/>
      <c r="G49" s="23"/>
      <c r="H49" s="23"/>
      <c r="I49" s="23"/>
      <c r="J49" s="23"/>
      <c r="K49" s="140"/>
      <c r="L49" s="140"/>
      <c r="M49" s="140"/>
      <c r="N49" s="24"/>
      <c r="O49" s="25">
        <f t="shared" si="20"/>
        <v>0</v>
      </c>
      <c r="P49" s="26">
        <f t="shared" si="21"/>
        <v>0</v>
      </c>
      <c r="Q49" s="143">
        <f t="shared" si="22"/>
        <v>0</v>
      </c>
      <c r="R49" s="19"/>
      <c r="S49" s="28"/>
      <c r="T49" s="29"/>
      <c r="U49" s="30">
        <f t="shared" si="3"/>
        <v>0</v>
      </c>
      <c r="V49" s="40"/>
      <c r="W49" s="32">
        <f t="shared" si="4"/>
        <v>0</v>
      </c>
      <c r="X49" s="38"/>
      <c r="Y49" s="6"/>
      <c r="Z49" s="6"/>
      <c r="AA49" s="6"/>
      <c r="AB49" s="6"/>
    </row>
    <row r="50" spans="1:28" ht="29.1" customHeight="1" thickBot="1" x14ac:dyDescent="0.4">
      <c r="A50" s="148"/>
      <c r="B50" s="148" t="str">
        <f t="shared" si="19"/>
        <v>NO</v>
      </c>
      <c r="C50" s="21"/>
      <c r="D50" s="34"/>
      <c r="E50" s="34"/>
      <c r="F50" s="23"/>
      <c r="G50" s="23"/>
      <c r="H50" s="23"/>
      <c r="I50" s="23"/>
      <c r="J50" s="23"/>
      <c r="K50" s="140"/>
      <c r="L50" s="140"/>
      <c r="M50" s="140"/>
      <c r="N50" s="24"/>
      <c r="O50" s="25">
        <f t="shared" si="20"/>
        <v>0</v>
      </c>
      <c r="P50" s="26">
        <f t="shared" si="21"/>
        <v>0</v>
      </c>
      <c r="Q50" s="143">
        <f t="shared" si="22"/>
        <v>0</v>
      </c>
      <c r="R50" s="19"/>
      <c r="S50" s="28"/>
      <c r="T50" s="29"/>
      <c r="U50" s="30">
        <f t="shared" si="3"/>
        <v>0</v>
      </c>
      <c r="V50" s="6"/>
      <c r="W50" s="32">
        <f t="shared" si="4"/>
        <v>0</v>
      </c>
      <c r="X50" s="6"/>
      <c r="Y50" s="6"/>
      <c r="Z50" s="6"/>
      <c r="AA50" s="6"/>
      <c r="AB50" s="6"/>
    </row>
    <row r="51" spans="1:28" ht="29.1" customHeight="1" thickBot="1" x14ac:dyDescent="0.4">
      <c r="A51" s="148"/>
      <c r="B51" s="148" t="str">
        <f t="shared" si="19"/>
        <v>NO</v>
      </c>
      <c r="C51" s="21"/>
      <c r="D51" s="34"/>
      <c r="E51" s="34"/>
      <c r="F51" s="23"/>
      <c r="G51" s="23"/>
      <c r="H51" s="23"/>
      <c r="I51" s="23"/>
      <c r="J51" s="23"/>
      <c r="K51" s="140"/>
      <c r="L51" s="140"/>
      <c r="M51" s="140"/>
      <c r="N51" s="24"/>
      <c r="O51" s="25">
        <f t="shared" si="20"/>
        <v>0</v>
      </c>
      <c r="P51" s="26">
        <f t="shared" si="21"/>
        <v>0</v>
      </c>
      <c r="Q51" s="143">
        <f t="shared" si="22"/>
        <v>0</v>
      </c>
      <c r="R51" s="19"/>
      <c r="S51" s="28"/>
      <c r="T51" s="29"/>
      <c r="U51" s="30">
        <f t="shared" si="3"/>
        <v>0</v>
      </c>
      <c r="V51" s="6"/>
      <c r="W51" s="32">
        <f t="shared" si="4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48"/>
      <c r="B52" s="148" t="str">
        <f t="shared" si="19"/>
        <v>NO</v>
      </c>
      <c r="C52" s="21"/>
      <c r="D52" s="34"/>
      <c r="E52" s="34"/>
      <c r="F52" s="23"/>
      <c r="G52" s="23"/>
      <c r="H52" s="23"/>
      <c r="I52" s="23"/>
      <c r="J52" s="23"/>
      <c r="K52" s="140"/>
      <c r="L52" s="140"/>
      <c r="M52" s="140"/>
      <c r="N52" s="24"/>
      <c r="O52" s="25">
        <f t="shared" si="20"/>
        <v>0</v>
      </c>
      <c r="P52" s="26">
        <f t="shared" si="21"/>
        <v>0</v>
      </c>
      <c r="Q52" s="143">
        <f t="shared" si="22"/>
        <v>0</v>
      </c>
      <c r="R52" s="19"/>
      <c r="S52" s="28"/>
      <c r="T52" s="29"/>
      <c r="U52" s="30">
        <f t="shared" si="3"/>
        <v>0</v>
      </c>
      <c r="V52" s="6"/>
      <c r="W52" s="32">
        <f t="shared" si="4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48"/>
      <c r="B53" s="148" t="str">
        <f t="shared" si="19"/>
        <v>NO</v>
      </c>
      <c r="C53" s="21"/>
      <c r="D53" s="34"/>
      <c r="E53" s="34"/>
      <c r="F53" s="23"/>
      <c r="G53" s="23"/>
      <c r="H53" s="23"/>
      <c r="I53" s="23"/>
      <c r="J53" s="23"/>
      <c r="K53" s="140"/>
      <c r="L53" s="140"/>
      <c r="M53" s="140"/>
      <c r="N53" s="24"/>
      <c r="O53" s="25">
        <f t="shared" si="20"/>
        <v>0</v>
      </c>
      <c r="P53" s="26">
        <f t="shared" si="21"/>
        <v>0</v>
      </c>
      <c r="Q53" s="143">
        <f t="shared" si="22"/>
        <v>0</v>
      </c>
      <c r="R53" s="19"/>
      <c r="S53" s="28"/>
      <c r="T53" s="29"/>
      <c r="U53" s="30">
        <f t="shared" si="3"/>
        <v>0</v>
      </c>
      <c r="V53" s="6"/>
      <c r="W53" s="32">
        <f t="shared" si="4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48"/>
      <c r="B54" s="148" t="str">
        <f t="shared" si="19"/>
        <v>NO</v>
      </c>
      <c r="C54" s="21"/>
      <c r="D54" s="34"/>
      <c r="E54" s="34"/>
      <c r="F54" s="23"/>
      <c r="G54" s="23"/>
      <c r="H54" s="23"/>
      <c r="I54" s="23"/>
      <c r="J54" s="23"/>
      <c r="K54" s="140"/>
      <c r="L54" s="140"/>
      <c r="M54" s="140"/>
      <c r="N54" s="24"/>
      <c r="O54" s="25">
        <f t="shared" si="20"/>
        <v>0</v>
      </c>
      <c r="P54" s="26">
        <f t="shared" si="21"/>
        <v>0</v>
      </c>
      <c r="Q54" s="143">
        <f t="shared" si="22"/>
        <v>0</v>
      </c>
      <c r="R54" s="19"/>
      <c r="S54" s="28"/>
      <c r="T54" s="29"/>
      <c r="U54" s="30">
        <f t="shared" si="3"/>
        <v>0</v>
      </c>
      <c r="V54" s="6"/>
      <c r="W54" s="32">
        <f t="shared" si="4"/>
        <v>0</v>
      </c>
      <c r="X54" s="6"/>
      <c r="Y54" s="6"/>
      <c r="Z54" s="6"/>
      <c r="AA54" s="6"/>
      <c r="AB54" s="6"/>
    </row>
    <row r="55" spans="1:28" ht="28.35" customHeight="1" thickBot="1" x14ac:dyDescent="0.45">
      <c r="A55" s="42"/>
      <c r="B55" s="42">
        <f>COUNTIF(B3:B54,"SI")</f>
        <v>6</v>
      </c>
      <c r="C55" s="42">
        <f>COUNTA(C3:C54)</f>
        <v>6</v>
      </c>
      <c r="D55" s="43"/>
      <c r="E55" s="43"/>
      <c r="F55" s="42">
        <f t="shared" ref="F55:N55" si="23">COUNTA(F3:F54)</f>
        <v>6</v>
      </c>
      <c r="G55" s="42">
        <f t="shared" si="23"/>
        <v>0</v>
      </c>
      <c r="H55" s="42">
        <f t="shared" si="23"/>
        <v>0</v>
      </c>
      <c r="I55" s="42">
        <f t="shared" si="23"/>
        <v>0</v>
      </c>
      <c r="J55" s="42">
        <f t="shared" si="23"/>
        <v>0</v>
      </c>
      <c r="K55" s="42">
        <f t="shared" si="23"/>
        <v>0</v>
      </c>
      <c r="L55" s="42">
        <f t="shared" si="23"/>
        <v>0</v>
      </c>
      <c r="M55" s="42">
        <f t="shared" si="23"/>
        <v>0</v>
      </c>
      <c r="N55" s="42">
        <f t="shared" si="23"/>
        <v>0</v>
      </c>
      <c r="O55" s="45">
        <f>SUM(O3:O54)</f>
        <v>212</v>
      </c>
      <c r="P55" s="46"/>
      <c r="Q55" s="26">
        <f>SUM(Q3:Q54)</f>
        <v>212</v>
      </c>
      <c r="R55" s="19"/>
      <c r="S55" s="28"/>
      <c r="T55" s="29"/>
      <c r="U55" s="30">
        <f t="shared" si="3"/>
        <v>0</v>
      </c>
      <c r="V55" s="6"/>
      <c r="W55" s="32">
        <f t="shared" si="4"/>
        <v>0</v>
      </c>
      <c r="X55" s="6"/>
      <c r="Y55" s="6"/>
      <c r="Z55" s="6"/>
      <c r="AA55" s="6"/>
      <c r="AB55" s="6"/>
    </row>
    <row r="56" spans="1:28" ht="27.75" customHeight="1" thickBot="1" x14ac:dyDescent="0.4">
      <c r="A56" s="6"/>
      <c r="B56" s="6"/>
      <c r="C56" s="6"/>
      <c r="D56" s="163"/>
      <c r="E56" s="6"/>
      <c r="F56" s="6"/>
      <c r="G56" s="6"/>
      <c r="H56" s="6"/>
      <c r="I56" s="6"/>
      <c r="J56" s="6"/>
      <c r="K56" s="6"/>
      <c r="L56" s="6"/>
      <c r="M56" s="6"/>
      <c r="N56" s="6"/>
      <c r="O56" s="47"/>
      <c r="P56" s="6"/>
      <c r="Q56" s="47"/>
      <c r="R56" s="6"/>
      <c r="S56" s="28"/>
      <c r="T56" s="29"/>
      <c r="U56" s="30">
        <f t="shared" si="3"/>
        <v>0</v>
      </c>
      <c r="V56" s="6"/>
      <c r="W56" s="32">
        <f t="shared" si="4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163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/>
      <c r="T57" s="29"/>
      <c r="U57" s="30">
        <f t="shared" si="3"/>
        <v>0</v>
      </c>
      <c r="V57" s="6"/>
      <c r="W57" s="32">
        <f t="shared" si="4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163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/>
      <c r="T58" s="29"/>
      <c r="U58" s="30">
        <f t="shared" si="3"/>
        <v>0</v>
      </c>
      <c r="V58" s="6"/>
      <c r="W58" s="32">
        <f t="shared" si="4"/>
        <v>0</v>
      </c>
      <c r="X58" s="6"/>
      <c r="Y58" s="6"/>
      <c r="Z58" s="6"/>
      <c r="AA58" s="6"/>
      <c r="AB58" s="6"/>
    </row>
    <row r="59" spans="1:28" ht="27.4" customHeight="1" thickBot="1" x14ac:dyDescent="0.4">
      <c r="A59" s="6"/>
      <c r="B59" s="6"/>
      <c r="C59" s="6"/>
      <c r="D59" s="163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/>
      <c r="T59" s="141"/>
      <c r="U59" s="30">
        <f t="shared" si="3"/>
        <v>0</v>
      </c>
      <c r="V59" s="6"/>
      <c r="W59" s="32">
        <f t="shared" si="4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163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/>
      <c r="T60" s="29"/>
      <c r="U60" s="30">
        <f t="shared" si="3"/>
        <v>0</v>
      </c>
      <c r="V60" s="6"/>
      <c r="W60" s="32">
        <f t="shared" si="4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163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/>
      <c r="T61" s="29"/>
      <c r="U61" s="30">
        <f t="shared" si="3"/>
        <v>0</v>
      </c>
      <c r="V61" s="6"/>
      <c r="W61" s="32">
        <f t="shared" si="4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163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/>
      <c r="T62" s="141"/>
      <c r="U62" s="30">
        <f t="shared" si="3"/>
        <v>0</v>
      </c>
      <c r="V62" s="6"/>
      <c r="W62" s="32">
        <f t="shared" si="4"/>
        <v>0</v>
      </c>
      <c r="X62" s="6"/>
      <c r="Y62" s="6"/>
      <c r="Z62" s="6"/>
      <c r="AA62" s="6"/>
      <c r="AB62" s="6"/>
    </row>
    <row r="63" spans="1:28" ht="27.4" customHeight="1" thickBot="1" x14ac:dyDescent="0.4">
      <c r="A63" s="6"/>
      <c r="B63" s="6"/>
      <c r="C63" s="6"/>
      <c r="D63" s="163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/>
      <c r="T63" s="29"/>
      <c r="U63" s="30">
        <f t="shared" si="3"/>
        <v>0</v>
      </c>
      <c r="V63" s="6"/>
      <c r="W63" s="32">
        <f t="shared" si="4"/>
        <v>0</v>
      </c>
      <c r="X63" s="6"/>
      <c r="Y63" s="6"/>
      <c r="Z63" s="6"/>
      <c r="AA63" s="6"/>
      <c r="AB63" s="6"/>
    </row>
    <row r="64" spans="1:28" ht="27.75" customHeight="1" thickBot="1" x14ac:dyDescent="0.4">
      <c r="A64" s="6"/>
      <c r="B64" s="6"/>
      <c r="C64" s="6"/>
      <c r="D64" s="163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/>
      <c r="T64" s="29"/>
      <c r="U64" s="30">
        <f t="shared" si="3"/>
        <v>0</v>
      </c>
      <c r="V64" s="6"/>
      <c r="W64" s="32">
        <f t="shared" si="4"/>
        <v>0</v>
      </c>
      <c r="X64" s="6"/>
      <c r="Y64" s="6"/>
      <c r="Z64" s="6"/>
      <c r="AA64" s="6"/>
      <c r="AB64" s="6"/>
    </row>
    <row r="65" spans="1:28" ht="25.5" x14ac:dyDescent="0.35">
      <c r="A65" s="6"/>
      <c r="B65" s="6"/>
      <c r="C65" s="6"/>
      <c r="D65" s="163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39">
        <f>SUM(U3:U64)</f>
        <v>212</v>
      </c>
      <c r="V65" s="6"/>
      <c r="W65" s="41">
        <f>SUM(W3:W64)</f>
        <v>212</v>
      </c>
      <c r="X65" s="6"/>
      <c r="Y65" s="6"/>
      <c r="Z65" s="6"/>
      <c r="AA65" s="6"/>
      <c r="AB65" s="6"/>
    </row>
    <row r="66" spans="1:28" ht="15" x14ac:dyDescent="0.2">
      <c r="A66" s="6"/>
      <c r="B66" s="6"/>
      <c r="C66" s="6"/>
      <c r="D66" s="163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.6" customHeight="1" x14ac:dyDescent="0.2">
      <c r="A67" s="178"/>
      <c r="B67" s="6"/>
      <c r="C67" s="48"/>
      <c r="D67" s="164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50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5.6" customHeight="1" x14ac:dyDescent="0.2">
      <c r="A68" s="182"/>
      <c r="B68" s="6"/>
      <c r="C68" s="51"/>
      <c r="D68" s="165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3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5.6" customHeight="1" x14ac:dyDescent="0.2">
      <c r="A69" s="182"/>
      <c r="B69" s="6"/>
      <c r="C69" s="51"/>
      <c r="D69" s="165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3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5.6" customHeight="1" x14ac:dyDescent="0.2">
      <c r="A70" s="182"/>
      <c r="B70" s="6"/>
      <c r="C70" s="51"/>
      <c r="D70" s="165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3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5.6" customHeight="1" x14ac:dyDescent="0.2">
      <c r="A71" s="182"/>
      <c r="B71" s="6"/>
      <c r="C71" s="51"/>
      <c r="D71" s="165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3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15.6" customHeight="1" x14ac:dyDescent="0.2">
      <c r="A72" s="182"/>
      <c r="B72" s="6"/>
      <c r="C72" s="51"/>
      <c r="D72" s="165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3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15.6" customHeight="1" x14ac:dyDescent="0.2">
      <c r="A73" s="182"/>
      <c r="B73" s="6"/>
      <c r="C73" s="51"/>
      <c r="D73" s="165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3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15.6" customHeight="1" x14ac:dyDescent="0.2">
      <c r="A74" s="182"/>
      <c r="B74" s="6"/>
      <c r="C74" s="51"/>
      <c r="D74" s="165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3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15.6" customHeight="1" x14ac:dyDescent="0.2">
      <c r="A75" s="182"/>
      <c r="B75" s="6"/>
      <c r="C75" s="51"/>
      <c r="D75" s="165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3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15.6" customHeight="1" x14ac:dyDescent="0.2">
      <c r="A76" s="182"/>
      <c r="B76" s="6"/>
      <c r="C76" s="51"/>
      <c r="D76" s="165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3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15.6" customHeight="1" x14ac:dyDescent="0.2">
      <c r="A77" s="182"/>
      <c r="B77" s="6"/>
      <c r="C77" s="51"/>
      <c r="D77" s="165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3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15.6" customHeight="1" x14ac:dyDescent="0.2">
      <c r="A78" s="182"/>
      <c r="B78" s="6"/>
      <c r="C78" s="51"/>
      <c r="D78" s="165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3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15.6" customHeight="1" x14ac:dyDescent="0.2">
      <c r="A79" s="182"/>
      <c r="B79" s="6"/>
      <c r="C79" s="51"/>
      <c r="D79" s="165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3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15.6" customHeight="1" x14ac:dyDescent="0.2">
      <c r="A80" s="182"/>
      <c r="B80" s="6"/>
      <c r="C80" s="51"/>
      <c r="D80" s="165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3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ht="15.6" customHeight="1" x14ac:dyDescent="0.2">
      <c r="A81" s="182"/>
      <c r="B81" s="6"/>
      <c r="C81" s="51"/>
      <c r="D81" s="165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3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ht="15.6" customHeight="1" x14ac:dyDescent="0.2">
      <c r="A82" s="182"/>
      <c r="B82" s="6"/>
      <c r="C82" s="51"/>
      <c r="D82" s="165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3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ht="15.6" customHeight="1" x14ac:dyDescent="0.2">
      <c r="A83" s="182"/>
      <c r="B83" s="6"/>
      <c r="C83" s="51"/>
      <c r="D83" s="165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3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ht="15.6" customHeight="1" x14ac:dyDescent="0.2">
      <c r="A84" s="182"/>
      <c r="B84" s="6"/>
      <c r="C84" s="51"/>
      <c r="D84" s="165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3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ht="15.6" customHeight="1" x14ac:dyDescent="0.2">
      <c r="A85" s="182"/>
      <c r="B85" s="6"/>
      <c r="C85" s="51"/>
      <c r="D85" s="165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3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15.6" customHeight="1" x14ac:dyDescent="0.2">
      <c r="A86" s="182"/>
      <c r="B86" s="6"/>
      <c r="C86" s="51"/>
      <c r="D86" s="165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3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15.6" customHeight="1" x14ac:dyDescent="0.2">
      <c r="A87" s="182"/>
      <c r="B87" s="6"/>
      <c r="C87" s="51"/>
      <c r="D87" s="165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3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ht="15.6" customHeight="1" x14ac:dyDescent="0.2">
      <c r="A88" s="182"/>
      <c r="B88" s="6"/>
      <c r="C88" s="51"/>
      <c r="D88" s="165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3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28" ht="15.6" customHeight="1" x14ac:dyDescent="0.2">
      <c r="A89" s="182"/>
      <c r="B89" s="6"/>
      <c r="C89" s="51"/>
      <c r="D89" s="165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3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1:28" ht="15.6" customHeight="1" x14ac:dyDescent="0.2">
      <c r="A90" s="182"/>
      <c r="B90" s="6"/>
      <c r="C90" s="51"/>
      <c r="D90" s="165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3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1:28" ht="15.6" customHeight="1" x14ac:dyDescent="0.2">
      <c r="A91" s="182"/>
      <c r="B91" s="6"/>
      <c r="C91" s="51"/>
      <c r="D91" s="165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3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1:28" ht="15.6" customHeight="1" x14ac:dyDescent="0.2">
      <c r="A92" s="179"/>
      <c r="B92" s="6"/>
      <c r="C92" s="54"/>
      <c r="D92" s="166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1:28" ht="18.600000000000001" customHeight="1" x14ac:dyDescent="0.2">
      <c r="S93" s="6"/>
      <c r="T93" s="6"/>
      <c r="U93" s="6"/>
      <c r="V93" s="6"/>
      <c r="W93" s="6"/>
    </row>
  </sheetData>
  <sortState xmlns:xlrd2="http://schemas.microsoft.com/office/spreadsheetml/2017/richdata2" ref="A3:Q10">
    <sortCondition descending="1" ref="O3:O10"/>
  </sortState>
  <mergeCells count="1">
    <mergeCell ref="B1:G1"/>
  </mergeCells>
  <phoneticPr fontId="20" type="noConversion"/>
  <conditionalFormatting sqref="B3:B8 A9:B54">
    <cfRule type="containsText" dxfId="41" priority="1" stopIfTrue="1" operator="containsText" text="SI">
      <formula>NOT(ISERROR(SEARCH("SI",A3)))</formula>
    </cfRule>
    <cfRule type="containsText" dxfId="4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Roman,Regular"&amp;12&amp;K000000CU M</oddHeader>
    <oddFooter>&amp;L&amp;"Helvetica,Regular"&amp;12&amp;K000000&amp;P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A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V3" sqref="V3:V41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2.7109375" style="1" bestFit="1" customWidth="1"/>
    <col min="4" max="4" width="12.42578125" style="167" customWidth="1"/>
    <col min="5" max="5" width="66.7109375" style="1" customWidth="1"/>
    <col min="6" max="6" width="23.140625" style="1" customWidth="1"/>
    <col min="7" max="12" width="23" style="1" customWidth="1"/>
    <col min="13" max="14" width="23.42578125" style="1" customWidth="1"/>
    <col min="15" max="15" width="31.28515625" style="1" bestFit="1" customWidth="1"/>
    <col min="16" max="16" width="22.42578125" style="1" customWidth="1"/>
    <col min="17" max="17" width="13.42578125" style="1" customWidth="1"/>
    <col min="18" max="18" width="28.7109375" style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5.28515625" style="1" customWidth="1"/>
    <col min="25" max="26" width="11.42578125" style="1" customWidth="1"/>
    <col min="27" max="27" width="38" style="1" customWidth="1"/>
    <col min="28" max="28" width="11.42578125" style="1" customWidth="1"/>
    <col min="29" max="29" width="45.42578125" style="1" customWidth="1"/>
    <col min="30" max="261" width="11.42578125" style="1" customWidth="1"/>
  </cols>
  <sheetData>
    <row r="1" spans="1:29" ht="28.5" customHeight="1" thickBot="1" x14ac:dyDescent="0.45">
      <c r="A1"/>
      <c r="B1" s="272" t="s">
        <v>80</v>
      </c>
      <c r="C1" s="273"/>
      <c r="D1" s="273"/>
      <c r="E1" s="273"/>
      <c r="F1" s="273"/>
      <c r="G1" s="274"/>
      <c r="H1" s="57"/>
      <c r="I1" s="58"/>
      <c r="J1" s="58"/>
      <c r="K1" s="58"/>
      <c r="L1" s="58"/>
      <c r="M1" s="58"/>
      <c r="N1" s="58"/>
      <c r="O1" s="110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77.25" thickBot="1" x14ac:dyDescent="0.4">
      <c r="A2" s="156" t="s">
        <v>114</v>
      </c>
      <c r="B2" s="8" t="s">
        <v>69</v>
      </c>
      <c r="C2" s="156" t="s">
        <v>1</v>
      </c>
      <c r="D2" s="173" t="s">
        <v>70</v>
      </c>
      <c r="E2" s="156" t="s">
        <v>3</v>
      </c>
      <c r="F2" s="9" t="s">
        <v>136</v>
      </c>
      <c r="G2" s="9" t="s">
        <v>137</v>
      </c>
      <c r="H2" s="9" t="s">
        <v>138</v>
      </c>
      <c r="I2" s="9" t="s">
        <v>139</v>
      </c>
      <c r="J2" s="9" t="s">
        <v>140</v>
      </c>
      <c r="K2" s="9" t="s">
        <v>141</v>
      </c>
      <c r="L2" s="9"/>
      <c r="M2" s="9"/>
      <c r="N2" s="10"/>
      <c r="O2" s="9" t="s">
        <v>119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8.5" customHeight="1" thickBot="1" x14ac:dyDescent="0.4">
      <c r="A3" s="180"/>
      <c r="B3" s="148" t="s">
        <v>109</v>
      </c>
      <c r="C3" s="171"/>
      <c r="D3" s="171"/>
      <c r="E3" s="171"/>
      <c r="F3" s="149"/>
      <c r="G3" s="158"/>
      <c r="H3" s="23"/>
      <c r="I3" s="23"/>
      <c r="J3" s="162"/>
      <c r="K3" s="162"/>
      <c r="L3" s="162"/>
      <c r="M3" s="23"/>
      <c r="N3" s="24"/>
      <c r="O3" s="24"/>
      <c r="P3" s="25">
        <f t="shared" ref="P3:P30" si="0">IF(Q3=7,SUM(F3:N3)-SMALL(F3:N3,1),IF(Q3=8,SUM(F3:N3),SUM(F3:N3)))+O3</f>
        <v>0</v>
      </c>
      <c r="Q3" s="26">
        <f t="shared" ref="Q3:Q30" si="1">COUNTA(F3:N3)</f>
        <v>0</v>
      </c>
      <c r="R3" s="143">
        <f t="shared" ref="R3:R25" si="2">SUM(F3:N3)+O3</f>
        <v>0</v>
      </c>
      <c r="S3" s="27"/>
      <c r="T3" s="28">
        <v>10</v>
      </c>
      <c r="U3" s="141" t="s">
        <v>142</v>
      </c>
      <c r="V3" s="30">
        <f>SUMIF($D$3:$D$76,T3,$P$3:$P$76)</f>
        <v>0</v>
      </c>
      <c r="W3" s="31"/>
      <c r="X3" s="32">
        <f t="shared" ref="X3:X34" si="3">SUMIF($D$3:$D$59,T3,$P$3:$P$59)</f>
        <v>0</v>
      </c>
      <c r="Y3" s="19"/>
      <c r="Z3" s="33"/>
      <c r="AA3" s="33"/>
      <c r="AB3" s="33"/>
      <c r="AC3" s="33"/>
    </row>
    <row r="4" spans="1:29" ht="29.1" customHeight="1" thickBot="1" x14ac:dyDescent="0.4">
      <c r="A4" s="180"/>
      <c r="B4" s="148" t="s">
        <v>109</v>
      </c>
      <c r="C4" s="171"/>
      <c r="D4" s="171"/>
      <c r="E4" s="171"/>
      <c r="F4" s="149"/>
      <c r="G4" s="158"/>
      <c r="H4" s="23"/>
      <c r="I4" s="23"/>
      <c r="J4" s="162"/>
      <c r="K4" s="162"/>
      <c r="L4" s="162"/>
      <c r="M4" s="23"/>
      <c r="N4" s="24"/>
      <c r="O4" s="24"/>
      <c r="P4" s="25">
        <f t="shared" si="0"/>
        <v>0</v>
      </c>
      <c r="Q4" s="26">
        <f t="shared" si="1"/>
        <v>0</v>
      </c>
      <c r="R4" s="143">
        <f t="shared" si="2"/>
        <v>0</v>
      </c>
      <c r="S4" s="27"/>
      <c r="T4" s="28">
        <v>48</v>
      </c>
      <c r="U4" s="141" t="s">
        <v>143</v>
      </c>
      <c r="V4" s="30">
        <f t="shared" ref="V4:V41" si="4">SUMIF($D$3:$D$76,T4,$P$3:$P$76)</f>
        <v>0</v>
      </c>
      <c r="W4" s="31"/>
      <c r="X4" s="32">
        <f t="shared" si="3"/>
        <v>0</v>
      </c>
      <c r="Y4" s="19"/>
      <c r="Z4" s="33"/>
      <c r="AA4" s="33"/>
      <c r="AB4" s="33"/>
      <c r="AC4" s="33"/>
    </row>
    <row r="5" spans="1:29" ht="29.1" customHeight="1" thickBot="1" x14ac:dyDescent="0.4">
      <c r="A5" s="180"/>
      <c r="B5" s="148" t="s">
        <v>109</v>
      </c>
      <c r="C5" s="171"/>
      <c r="D5" s="171"/>
      <c r="E5" s="171"/>
      <c r="F5" s="149"/>
      <c r="G5" s="158"/>
      <c r="H5" s="23"/>
      <c r="I5" s="23"/>
      <c r="J5" s="162"/>
      <c r="K5" s="162"/>
      <c r="L5" s="162"/>
      <c r="M5" s="23"/>
      <c r="N5" s="24"/>
      <c r="O5" s="24"/>
      <c r="P5" s="25">
        <f t="shared" si="0"/>
        <v>0</v>
      </c>
      <c r="Q5" s="26">
        <f t="shared" si="1"/>
        <v>0</v>
      </c>
      <c r="R5" s="143">
        <f t="shared" si="2"/>
        <v>0</v>
      </c>
      <c r="S5" s="27"/>
      <c r="T5" s="28">
        <v>1132</v>
      </c>
      <c r="U5" s="141" t="s">
        <v>144</v>
      </c>
      <c r="V5" s="30">
        <f t="shared" si="4"/>
        <v>0</v>
      </c>
      <c r="W5" s="31"/>
      <c r="X5" s="32">
        <f t="shared" si="3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80"/>
      <c r="B6" s="148" t="s">
        <v>111</v>
      </c>
      <c r="C6" s="171"/>
      <c r="D6" s="171"/>
      <c r="E6" s="171"/>
      <c r="F6" s="149"/>
      <c r="G6" s="158"/>
      <c r="H6" s="23"/>
      <c r="I6" s="23"/>
      <c r="J6" s="162"/>
      <c r="K6" s="162"/>
      <c r="L6" s="162"/>
      <c r="M6" s="23"/>
      <c r="N6" s="24"/>
      <c r="O6" s="24"/>
      <c r="P6" s="25">
        <f t="shared" si="0"/>
        <v>0</v>
      </c>
      <c r="Q6" s="26">
        <f t="shared" si="1"/>
        <v>0</v>
      </c>
      <c r="R6" s="143">
        <f t="shared" si="2"/>
        <v>0</v>
      </c>
      <c r="S6" s="27"/>
      <c r="T6" s="28">
        <v>1140</v>
      </c>
      <c r="U6" s="141" t="s">
        <v>145</v>
      </c>
      <c r="V6" s="30">
        <f t="shared" si="4"/>
        <v>0</v>
      </c>
      <c r="W6" s="31"/>
      <c r="X6" s="32">
        <f t="shared" si="3"/>
        <v>0</v>
      </c>
      <c r="Y6" s="19"/>
      <c r="Z6" s="33"/>
      <c r="AA6" s="33"/>
      <c r="AB6" s="33"/>
      <c r="AC6" s="33"/>
    </row>
    <row r="7" spans="1:29" ht="29.1" customHeight="1" thickBot="1" x14ac:dyDescent="0.4">
      <c r="A7" s="180"/>
      <c r="B7" s="148" t="s">
        <v>111</v>
      </c>
      <c r="C7" s="171"/>
      <c r="D7" s="171"/>
      <c r="E7" s="171"/>
      <c r="F7" s="149"/>
      <c r="G7" s="158"/>
      <c r="H7" s="23"/>
      <c r="I7" s="23"/>
      <c r="J7" s="162"/>
      <c r="K7" s="162"/>
      <c r="L7" s="162"/>
      <c r="M7" s="23"/>
      <c r="N7" s="24"/>
      <c r="O7" s="24"/>
      <c r="P7" s="25">
        <f t="shared" si="0"/>
        <v>0</v>
      </c>
      <c r="Q7" s="26">
        <f t="shared" si="1"/>
        <v>0</v>
      </c>
      <c r="R7" s="143">
        <f t="shared" si="2"/>
        <v>0</v>
      </c>
      <c r="S7" s="27"/>
      <c r="T7" s="28">
        <v>1172</v>
      </c>
      <c r="U7" s="141" t="s">
        <v>146</v>
      </c>
      <c r="V7" s="30">
        <f t="shared" si="4"/>
        <v>0</v>
      </c>
      <c r="W7" s="31"/>
      <c r="X7" s="32">
        <f t="shared" si="3"/>
        <v>0</v>
      </c>
      <c r="Y7" s="19"/>
      <c r="Z7" s="33"/>
      <c r="AA7" s="33"/>
      <c r="AB7" s="33"/>
      <c r="AC7" s="33"/>
    </row>
    <row r="8" spans="1:29" ht="29.1" customHeight="1" thickBot="1" x14ac:dyDescent="0.4">
      <c r="A8" s="180"/>
      <c r="B8" s="148" t="s">
        <v>111</v>
      </c>
      <c r="C8" s="171"/>
      <c r="D8" s="171"/>
      <c r="E8" s="171"/>
      <c r="F8" s="158"/>
      <c r="G8" s="158"/>
      <c r="H8" s="23"/>
      <c r="I8" s="23"/>
      <c r="J8" s="162"/>
      <c r="K8" s="162"/>
      <c r="L8" s="162"/>
      <c r="M8" s="23"/>
      <c r="N8" s="24"/>
      <c r="O8" s="24"/>
      <c r="P8" s="25">
        <f t="shared" si="0"/>
        <v>0</v>
      </c>
      <c r="Q8" s="26">
        <f t="shared" si="1"/>
        <v>0</v>
      </c>
      <c r="R8" s="143">
        <f t="shared" si="2"/>
        <v>0</v>
      </c>
      <c r="S8" s="27"/>
      <c r="T8" s="28">
        <v>1174</v>
      </c>
      <c r="U8" s="141" t="s">
        <v>147</v>
      </c>
      <c r="V8" s="30">
        <f t="shared" si="4"/>
        <v>0</v>
      </c>
      <c r="W8" s="31"/>
      <c r="X8" s="32">
        <f t="shared" si="3"/>
        <v>0</v>
      </c>
      <c r="Y8" s="19"/>
      <c r="Z8" s="33"/>
      <c r="AA8" s="33"/>
      <c r="AB8" s="33"/>
      <c r="AC8" s="33"/>
    </row>
    <row r="9" spans="1:29" ht="29.1" customHeight="1" thickBot="1" x14ac:dyDescent="0.4">
      <c r="A9" s="180"/>
      <c r="B9" s="148" t="s">
        <v>111</v>
      </c>
      <c r="C9" s="171"/>
      <c r="D9" s="171"/>
      <c r="E9" s="171"/>
      <c r="F9" s="149"/>
      <c r="G9" s="158"/>
      <c r="H9" s="23"/>
      <c r="I9" s="23"/>
      <c r="J9" s="162"/>
      <c r="K9" s="162"/>
      <c r="L9" s="162"/>
      <c r="M9" s="23"/>
      <c r="N9" s="24"/>
      <c r="O9" s="24"/>
      <c r="P9" s="25">
        <f t="shared" si="0"/>
        <v>0</v>
      </c>
      <c r="Q9" s="26">
        <f t="shared" si="1"/>
        <v>0</v>
      </c>
      <c r="R9" s="143">
        <f t="shared" si="2"/>
        <v>0</v>
      </c>
      <c r="S9" s="27"/>
      <c r="T9" s="28">
        <v>1180</v>
      </c>
      <c r="U9" s="141" t="s">
        <v>148</v>
      </c>
      <c r="V9" s="30">
        <f t="shared" si="4"/>
        <v>0</v>
      </c>
      <c r="W9" s="31"/>
      <c r="X9" s="32">
        <f t="shared" si="3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80"/>
      <c r="B10" s="148" t="s">
        <v>111</v>
      </c>
      <c r="C10" s="171"/>
      <c r="D10" s="171"/>
      <c r="E10" s="171"/>
      <c r="F10" s="149"/>
      <c r="G10" s="158"/>
      <c r="H10" s="23"/>
      <c r="I10" s="23"/>
      <c r="J10" s="162"/>
      <c r="K10" s="162"/>
      <c r="L10" s="162"/>
      <c r="M10" s="23"/>
      <c r="N10" s="24"/>
      <c r="O10" s="24"/>
      <c r="P10" s="25">
        <f t="shared" si="0"/>
        <v>0</v>
      </c>
      <c r="Q10" s="26">
        <f t="shared" si="1"/>
        <v>0</v>
      </c>
      <c r="R10" s="143">
        <f t="shared" si="2"/>
        <v>0</v>
      </c>
      <c r="S10" s="27"/>
      <c r="T10" s="28">
        <v>1298</v>
      </c>
      <c r="U10" s="141" t="s">
        <v>149</v>
      </c>
      <c r="V10" s="30">
        <f t="shared" si="4"/>
        <v>0</v>
      </c>
      <c r="W10" s="31"/>
      <c r="X10" s="32">
        <f t="shared" si="3"/>
        <v>0</v>
      </c>
      <c r="Y10" s="19"/>
      <c r="Z10" s="33"/>
      <c r="AA10" s="33"/>
      <c r="AB10" s="33"/>
      <c r="AC10" s="33"/>
    </row>
    <row r="11" spans="1:29" ht="29.1" customHeight="1" thickBot="1" x14ac:dyDescent="0.4">
      <c r="A11" s="180"/>
      <c r="B11" s="148" t="s">
        <v>111</v>
      </c>
      <c r="C11" s="171"/>
      <c r="D11" s="171"/>
      <c r="E11" s="171"/>
      <c r="F11" s="149"/>
      <c r="G11" s="158"/>
      <c r="H11" s="23"/>
      <c r="I11" s="23"/>
      <c r="J11" s="162"/>
      <c r="K11" s="162"/>
      <c r="L11" s="162"/>
      <c r="M11" s="23"/>
      <c r="N11" s="24"/>
      <c r="O11" s="24"/>
      <c r="P11" s="25">
        <f t="shared" si="0"/>
        <v>0</v>
      </c>
      <c r="Q11" s="26">
        <f t="shared" si="1"/>
        <v>0</v>
      </c>
      <c r="R11" s="143">
        <f t="shared" si="2"/>
        <v>0</v>
      </c>
      <c r="S11" s="27"/>
      <c r="T11" s="28">
        <v>1317</v>
      </c>
      <c r="U11" s="141" t="s">
        <v>150</v>
      </c>
      <c r="V11" s="30">
        <f t="shared" si="4"/>
        <v>0</v>
      </c>
      <c r="W11" s="31"/>
      <c r="X11" s="32">
        <f t="shared" si="3"/>
        <v>0</v>
      </c>
      <c r="Y11" s="19"/>
      <c r="Z11" s="33"/>
      <c r="AA11" s="33"/>
      <c r="AB11" s="33"/>
      <c r="AC11" s="33"/>
    </row>
    <row r="12" spans="1:29" ht="29.1" customHeight="1" thickBot="1" x14ac:dyDescent="0.4">
      <c r="A12" s="180"/>
      <c r="B12" s="148" t="s">
        <v>111</v>
      </c>
      <c r="C12" s="171"/>
      <c r="D12" s="171"/>
      <c r="E12" s="171"/>
      <c r="F12" s="158"/>
      <c r="G12" s="158"/>
      <c r="H12" s="23"/>
      <c r="I12" s="23"/>
      <c r="J12" s="162"/>
      <c r="K12" s="162"/>
      <c r="L12" s="162"/>
      <c r="M12" s="23"/>
      <c r="N12" s="24"/>
      <c r="O12" s="24"/>
      <c r="P12" s="25">
        <f t="shared" si="0"/>
        <v>0</v>
      </c>
      <c r="Q12" s="26">
        <f t="shared" si="1"/>
        <v>0</v>
      </c>
      <c r="R12" s="143">
        <f t="shared" si="2"/>
        <v>0</v>
      </c>
      <c r="S12" s="27"/>
      <c r="T12" s="28">
        <v>1347</v>
      </c>
      <c r="U12" s="141" t="s">
        <v>45</v>
      </c>
      <c r="V12" s="30">
        <f t="shared" si="4"/>
        <v>0</v>
      </c>
      <c r="W12" s="31"/>
      <c r="X12" s="32">
        <f t="shared" si="3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180"/>
      <c r="B13" s="148" t="s">
        <v>111</v>
      </c>
      <c r="C13" s="171"/>
      <c r="D13" s="171"/>
      <c r="E13" s="171"/>
      <c r="F13" s="149"/>
      <c r="G13" s="158"/>
      <c r="H13" s="23"/>
      <c r="I13" s="23"/>
      <c r="J13" s="162"/>
      <c r="K13" s="162"/>
      <c r="L13" s="162"/>
      <c r="M13" s="23"/>
      <c r="N13" s="24"/>
      <c r="O13" s="24"/>
      <c r="P13" s="25">
        <f t="shared" si="0"/>
        <v>0</v>
      </c>
      <c r="Q13" s="26">
        <f t="shared" si="1"/>
        <v>0</v>
      </c>
      <c r="R13" s="143">
        <f t="shared" si="2"/>
        <v>0</v>
      </c>
      <c r="S13" s="27"/>
      <c r="T13" s="28">
        <v>1451</v>
      </c>
      <c r="U13" s="141" t="s">
        <v>151</v>
      </c>
      <c r="V13" s="30">
        <f t="shared" si="4"/>
        <v>0</v>
      </c>
      <c r="W13" s="31"/>
      <c r="X13" s="32">
        <f t="shared" si="3"/>
        <v>0</v>
      </c>
      <c r="Y13" s="19"/>
      <c r="Z13" s="33"/>
      <c r="AA13" s="33"/>
      <c r="AB13" s="33"/>
      <c r="AC13" s="33"/>
    </row>
    <row r="14" spans="1:29" ht="29.1" customHeight="1" thickBot="1" x14ac:dyDescent="0.4">
      <c r="A14" s="180"/>
      <c r="B14" s="148" t="s">
        <v>111</v>
      </c>
      <c r="C14" s="171"/>
      <c r="D14" s="171"/>
      <c r="E14" s="171"/>
      <c r="F14" s="158"/>
      <c r="G14" s="158"/>
      <c r="H14" s="23"/>
      <c r="I14" s="23"/>
      <c r="J14" s="162"/>
      <c r="K14" s="162"/>
      <c r="L14" s="162"/>
      <c r="M14" s="23"/>
      <c r="N14" s="24"/>
      <c r="O14" s="24"/>
      <c r="P14" s="25">
        <f t="shared" si="0"/>
        <v>0</v>
      </c>
      <c r="Q14" s="26">
        <f t="shared" si="1"/>
        <v>0</v>
      </c>
      <c r="R14" s="143">
        <f t="shared" si="2"/>
        <v>0</v>
      </c>
      <c r="S14" s="27"/>
      <c r="T14" s="28">
        <v>1757</v>
      </c>
      <c r="U14" s="141" t="s">
        <v>152</v>
      </c>
      <c r="V14" s="30">
        <f t="shared" si="4"/>
        <v>0</v>
      </c>
      <c r="W14" s="31"/>
      <c r="X14" s="32">
        <f t="shared" si="3"/>
        <v>0</v>
      </c>
      <c r="Y14" s="19"/>
      <c r="Z14" s="33"/>
      <c r="AA14" s="33"/>
      <c r="AB14" s="33"/>
      <c r="AC14" s="33"/>
    </row>
    <row r="15" spans="1:29" ht="29.1" customHeight="1" thickBot="1" x14ac:dyDescent="0.4">
      <c r="A15" s="180"/>
      <c r="B15" s="148" t="s">
        <v>111</v>
      </c>
      <c r="C15" s="171"/>
      <c r="D15" s="171"/>
      <c r="E15" s="171"/>
      <c r="F15" s="149"/>
      <c r="G15" s="158"/>
      <c r="H15" s="23"/>
      <c r="I15" s="23"/>
      <c r="J15" s="162"/>
      <c r="K15" s="162"/>
      <c r="L15" s="162"/>
      <c r="M15" s="23"/>
      <c r="N15" s="24"/>
      <c r="O15" s="24"/>
      <c r="P15" s="25">
        <f t="shared" si="0"/>
        <v>0</v>
      </c>
      <c r="Q15" s="26">
        <f t="shared" si="1"/>
        <v>0</v>
      </c>
      <c r="R15" s="143">
        <f t="shared" si="2"/>
        <v>0</v>
      </c>
      <c r="S15" s="27"/>
      <c r="T15" s="28">
        <v>1773</v>
      </c>
      <c r="U15" s="141" t="s">
        <v>71</v>
      </c>
      <c r="V15" s="30">
        <f t="shared" si="4"/>
        <v>0</v>
      </c>
      <c r="W15" s="31"/>
      <c r="X15" s="32">
        <f t="shared" si="3"/>
        <v>0</v>
      </c>
      <c r="Y15" s="19"/>
      <c r="Z15" s="33"/>
      <c r="AA15" s="33"/>
      <c r="AB15" s="33"/>
      <c r="AC15" s="33"/>
    </row>
    <row r="16" spans="1:29" ht="29.1" customHeight="1" thickBot="1" x14ac:dyDescent="0.4">
      <c r="A16" s="180"/>
      <c r="B16" s="148" t="s">
        <v>111</v>
      </c>
      <c r="C16" s="171"/>
      <c r="D16" s="171"/>
      <c r="E16" s="171"/>
      <c r="F16" s="149"/>
      <c r="G16" s="158"/>
      <c r="H16" s="23"/>
      <c r="I16" s="23"/>
      <c r="J16" s="162"/>
      <c r="K16" s="162"/>
      <c r="L16" s="162"/>
      <c r="M16" s="23"/>
      <c r="N16" s="24"/>
      <c r="O16" s="24"/>
      <c r="P16" s="25">
        <f t="shared" si="0"/>
        <v>0</v>
      </c>
      <c r="Q16" s="26">
        <f t="shared" si="1"/>
        <v>0</v>
      </c>
      <c r="R16" s="143">
        <f t="shared" si="2"/>
        <v>0</v>
      </c>
      <c r="S16" s="27"/>
      <c r="T16" s="28">
        <v>1843</v>
      </c>
      <c r="U16" s="141" t="s">
        <v>153</v>
      </c>
      <c r="V16" s="30">
        <f t="shared" si="4"/>
        <v>0</v>
      </c>
      <c r="W16" s="31"/>
      <c r="X16" s="32">
        <f t="shared" si="3"/>
        <v>0</v>
      </c>
      <c r="Y16" s="19"/>
      <c r="Z16" s="33"/>
      <c r="AA16" s="33"/>
      <c r="AB16" s="33"/>
      <c r="AC16" s="33"/>
    </row>
    <row r="17" spans="1:29" ht="29.1" customHeight="1" thickBot="1" x14ac:dyDescent="0.4">
      <c r="A17" s="180"/>
      <c r="B17" s="148" t="s">
        <v>111</v>
      </c>
      <c r="C17" s="171"/>
      <c r="D17" s="171"/>
      <c r="E17" s="171"/>
      <c r="F17" s="149"/>
      <c r="G17" s="158"/>
      <c r="H17" s="23"/>
      <c r="I17" s="23"/>
      <c r="J17" s="162"/>
      <c r="K17" s="162"/>
      <c r="L17" s="162"/>
      <c r="M17" s="23"/>
      <c r="N17" s="24"/>
      <c r="O17" s="24"/>
      <c r="P17" s="25">
        <f t="shared" si="0"/>
        <v>0</v>
      </c>
      <c r="Q17" s="26">
        <f t="shared" si="1"/>
        <v>0</v>
      </c>
      <c r="R17" s="143">
        <f t="shared" si="2"/>
        <v>0</v>
      </c>
      <c r="S17" s="27"/>
      <c r="T17" s="28">
        <v>1988</v>
      </c>
      <c r="U17" s="141" t="s">
        <v>154</v>
      </c>
      <c r="V17" s="30">
        <f t="shared" si="4"/>
        <v>0</v>
      </c>
      <c r="W17" s="31"/>
      <c r="X17" s="32">
        <f t="shared" si="3"/>
        <v>0</v>
      </c>
      <c r="Y17" s="19"/>
      <c r="Z17" s="33"/>
      <c r="AA17" s="33"/>
      <c r="AB17" s="33"/>
      <c r="AC17" s="33"/>
    </row>
    <row r="18" spans="1:29" ht="29.1" customHeight="1" thickBot="1" x14ac:dyDescent="0.4">
      <c r="A18" s="180"/>
      <c r="B18" s="148" t="s">
        <v>111</v>
      </c>
      <c r="C18" s="171"/>
      <c r="D18" s="171"/>
      <c r="E18" s="171"/>
      <c r="F18" s="149"/>
      <c r="G18" s="158"/>
      <c r="H18" s="23"/>
      <c r="I18" s="23"/>
      <c r="J18" s="162"/>
      <c r="K18" s="162"/>
      <c r="L18" s="162"/>
      <c r="M18" s="23"/>
      <c r="N18" s="24"/>
      <c r="O18" s="24"/>
      <c r="P18" s="25">
        <f t="shared" si="0"/>
        <v>0</v>
      </c>
      <c r="Q18" s="26">
        <f t="shared" si="1"/>
        <v>0</v>
      </c>
      <c r="R18" s="143">
        <f t="shared" si="2"/>
        <v>0</v>
      </c>
      <c r="S18" s="27"/>
      <c r="T18" s="28">
        <v>2005</v>
      </c>
      <c r="U18" s="141" t="s">
        <v>155</v>
      </c>
      <c r="V18" s="30">
        <f t="shared" si="4"/>
        <v>0</v>
      </c>
      <c r="W18" s="31"/>
      <c r="X18" s="32">
        <f t="shared" si="3"/>
        <v>0</v>
      </c>
      <c r="Y18" s="19"/>
      <c r="Z18" s="33"/>
      <c r="AA18" s="33"/>
      <c r="AB18" s="33"/>
      <c r="AC18" s="33"/>
    </row>
    <row r="19" spans="1:29" ht="29.1" customHeight="1" thickBot="1" x14ac:dyDescent="0.4">
      <c r="A19" s="180"/>
      <c r="B19" s="148" t="s">
        <v>111</v>
      </c>
      <c r="C19" s="171"/>
      <c r="D19" s="171"/>
      <c r="E19" s="171"/>
      <c r="F19" s="149"/>
      <c r="G19" s="158"/>
      <c r="H19" s="23"/>
      <c r="I19" s="23"/>
      <c r="J19" s="162"/>
      <c r="K19" s="162"/>
      <c r="L19" s="162"/>
      <c r="M19" s="23"/>
      <c r="N19" s="24"/>
      <c r="O19" s="24"/>
      <c r="P19" s="25">
        <f t="shared" si="0"/>
        <v>0</v>
      </c>
      <c r="Q19" s="26">
        <f t="shared" si="1"/>
        <v>0</v>
      </c>
      <c r="R19" s="143">
        <f t="shared" si="2"/>
        <v>0</v>
      </c>
      <c r="S19" s="27"/>
      <c r="T19" s="28">
        <v>2015</v>
      </c>
      <c r="U19" s="141" t="s">
        <v>156</v>
      </c>
      <c r="V19" s="30">
        <f t="shared" si="4"/>
        <v>0</v>
      </c>
      <c r="W19" s="31"/>
      <c r="X19" s="32">
        <f t="shared" si="3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180"/>
      <c r="B20" s="148" t="s">
        <v>111</v>
      </c>
      <c r="C20" s="171"/>
      <c r="D20" s="171"/>
      <c r="E20" s="171"/>
      <c r="F20" s="149"/>
      <c r="G20" s="158"/>
      <c r="H20" s="23"/>
      <c r="I20" s="23"/>
      <c r="J20" s="162"/>
      <c r="K20" s="162"/>
      <c r="L20" s="162"/>
      <c r="M20" s="23"/>
      <c r="N20" s="24"/>
      <c r="O20" s="24"/>
      <c r="P20" s="25">
        <f t="shared" si="0"/>
        <v>0</v>
      </c>
      <c r="Q20" s="26">
        <f t="shared" si="1"/>
        <v>0</v>
      </c>
      <c r="R20" s="143">
        <f t="shared" si="2"/>
        <v>0</v>
      </c>
      <c r="S20" s="27"/>
      <c r="T20" s="28">
        <v>2041</v>
      </c>
      <c r="U20" s="141" t="s">
        <v>157</v>
      </c>
      <c r="V20" s="30">
        <f t="shared" si="4"/>
        <v>0</v>
      </c>
      <c r="W20" s="31"/>
      <c r="X20" s="32">
        <f t="shared" si="3"/>
        <v>0</v>
      </c>
      <c r="Y20" s="19"/>
      <c r="Z20" s="33"/>
      <c r="AA20" s="33"/>
      <c r="AB20" s="33"/>
      <c r="AC20" s="33"/>
    </row>
    <row r="21" spans="1:29" ht="29.1" customHeight="1" thickBot="1" x14ac:dyDescent="0.4">
      <c r="A21" s="180"/>
      <c r="B21" s="148" t="s">
        <v>111</v>
      </c>
      <c r="C21" s="171"/>
      <c r="D21" s="171"/>
      <c r="E21" s="171"/>
      <c r="F21" s="149"/>
      <c r="G21" s="158"/>
      <c r="H21" s="23"/>
      <c r="I21" s="23"/>
      <c r="J21" s="162"/>
      <c r="K21" s="162"/>
      <c r="L21" s="162"/>
      <c r="M21" s="23"/>
      <c r="N21" s="24"/>
      <c r="O21" s="24"/>
      <c r="P21" s="25">
        <f t="shared" si="0"/>
        <v>0</v>
      </c>
      <c r="Q21" s="26">
        <f t="shared" si="1"/>
        <v>0</v>
      </c>
      <c r="R21" s="143">
        <f t="shared" si="2"/>
        <v>0</v>
      </c>
      <c r="S21" s="27"/>
      <c r="T21" s="28">
        <v>2055</v>
      </c>
      <c r="U21" s="141" t="s">
        <v>158</v>
      </c>
      <c r="V21" s="30">
        <f t="shared" si="4"/>
        <v>0</v>
      </c>
      <c r="W21" s="31"/>
      <c r="X21" s="32">
        <f t="shared" si="3"/>
        <v>0</v>
      </c>
      <c r="Y21" s="19"/>
      <c r="Z21" s="6"/>
      <c r="AA21" s="6"/>
      <c r="AB21" s="6"/>
      <c r="AC21" s="6"/>
    </row>
    <row r="22" spans="1:29" ht="29.1" customHeight="1" thickBot="1" x14ac:dyDescent="0.4">
      <c r="A22" s="180"/>
      <c r="B22" s="148" t="s">
        <v>111</v>
      </c>
      <c r="C22" s="171"/>
      <c r="D22" s="171"/>
      <c r="E22" s="171"/>
      <c r="F22" s="149"/>
      <c r="G22" s="158"/>
      <c r="H22" s="23"/>
      <c r="I22" s="23"/>
      <c r="J22" s="162"/>
      <c r="K22" s="162"/>
      <c r="L22" s="162"/>
      <c r="M22" s="23"/>
      <c r="N22" s="24"/>
      <c r="O22" s="24"/>
      <c r="P22" s="25">
        <f t="shared" si="0"/>
        <v>0</v>
      </c>
      <c r="Q22" s="26">
        <f t="shared" si="1"/>
        <v>0</v>
      </c>
      <c r="R22" s="143">
        <f t="shared" si="2"/>
        <v>0</v>
      </c>
      <c r="S22" s="27"/>
      <c r="T22" s="28">
        <v>2057</v>
      </c>
      <c r="U22" s="141" t="s">
        <v>159</v>
      </c>
      <c r="V22" s="30">
        <f t="shared" si="4"/>
        <v>0</v>
      </c>
      <c r="W22" s="31"/>
      <c r="X22" s="32">
        <f t="shared" si="3"/>
        <v>0</v>
      </c>
      <c r="Y22" s="19"/>
      <c r="Z22" s="6"/>
      <c r="AA22" s="6"/>
      <c r="AB22" s="6"/>
      <c r="AC22" s="6"/>
    </row>
    <row r="23" spans="1:29" ht="29.1" customHeight="1" thickBot="1" x14ac:dyDescent="0.4">
      <c r="A23" s="180"/>
      <c r="B23" s="148" t="s">
        <v>111</v>
      </c>
      <c r="C23" s="171"/>
      <c r="D23" s="171"/>
      <c r="E23" s="171"/>
      <c r="F23" s="149"/>
      <c r="G23" s="158"/>
      <c r="H23" s="23"/>
      <c r="I23" s="23"/>
      <c r="J23" s="162"/>
      <c r="K23" s="162"/>
      <c r="L23" s="162"/>
      <c r="M23" s="23"/>
      <c r="N23" s="24"/>
      <c r="O23" s="24"/>
      <c r="P23" s="25">
        <f t="shared" si="0"/>
        <v>0</v>
      </c>
      <c r="Q23" s="26">
        <f t="shared" si="1"/>
        <v>0</v>
      </c>
      <c r="R23" s="143">
        <f t="shared" si="2"/>
        <v>0</v>
      </c>
      <c r="S23" s="27"/>
      <c r="T23" s="28">
        <v>2112</v>
      </c>
      <c r="U23" s="141" t="s">
        <v>160</v>
      </c>
      <c r="V23" s="30">
        <f t="shared" si="4"/>
        <v>0</v>
      </c>
      <c r="W23" s="31"/>
      <c r="X23" s="32">
        <f t="shared" si="3"/>
        <v>0</v>
      </c>
      <c r="Y23" s="19"/>
      <c r="Z23" s="6"/>
      <c r="AA23" s="6"/>
      <c r="AB23" s="6"/>
      <c r="AC23" s="6"/>
    </row>
    <row r="24" spans="1:29" ht="29.1" customHeight="1" thickBot="1" x14ac:dyDescent="0.4">
      <c r="A24" s="180"/>
      <c r="B24" s="148" t="s">
        <v>111</v>
      </c>
      <c r="C24" s="171"/>
      <c r="D24" s="171"/>
      <c r="E24" s="171"/>
      <c r="F24" s="149"/>
      <c r="G24" s="158"/>
      <c r="H24" s="23"/>
      <c r="I24" s="23"/>
      <c r="J24" s="162"/>
      <c r="K24" s="162"/>
      <c r="L24" s="162"/>
      <c r="M24" s="23"/>
      <c r="N24" s="24"/>
      <c r="O24" s="24"/>
      <c r="P24" s="25">
        <f t="shared" si="0"/>
        <v>0</v>
      </c>
      <c r="Q24" s="26">
        <f t="shared" si="1"/>
        <v>0</v>
      </c>
      <c r="R24" s="143">
        <f t="shared" si="2"/>
        <v>0</v>
      </c>
      <c r="S24" s="27"/>
      <c r="T24" s="28">
        <v>2140</v>
      </c>
      <c r="U24" s="141" t="s">
        <v>161</v>
      </c>
      <c r="V24" s="30">
        <f t="shared" si="4"/>
        <v>0</v>
      </c>
      <c r="W24" s="31"/>
      <c r="X24" s="32">
        <f t="shared" si="3"/>
        <v>0</v>
      </c>
      <c r="Y24" s="19"/>
      <c r="Z24" s="6"/>
      <c r="AA24" s="6"/>
      <c r="AB24" s="6"/>
      <c r="AC24" s="6"/>
    </row>
    <row r="25" spans="1:29" ht="29.1" customHeight="1" thickBot="1" x14ac:dyDescent="0.4">
      <c r="A25" s="180"/>
      <c r="B25" s="148" t="s">
        <v>111</v>
      </c>
      <c r="C25" s="171"/>
      <c r="D25" s="171"/>
      <c r="E25" s="171"/>
      <c r="F25" s="149"/>
      <c r="G25" s="158"/>
      <c r="H25" s="23"/>
      <c r="I25" s="23"/>
      <c r="J25" s="162"/>
      <c r="K25" s="162"/>
      <c r="L25" s="162"/>
      <c r="M25" s="23"/>
      <c r="N25" s="24"/>
      <c r="O25" s="24"/>
      <c r="P25" s="25">
        <f t="shared" si="0"/>
        <v>0</v>
      </c>
      <c r="Q25" s="26">
        <f t="shared" si="1"/>
        <v>0</v>
      </c>
      <c r="R25" s="143">
        <f t="shared" si="2"/>
        <v>0</v>
      </c>
      <c r="S25" s="27"/>
      <c r="T25" s="28">
        <v>2142</v>
      </c>
      <c r="U25" s="141" t="s">
        <v>162</v>
      </c>
      <c r="V25" s="30">
        <f t="shared" si="4"/>
        <v>0</v>
      </c>
      <c r="W25" s="31"/>
      <c r="X25" s="32">
        <f t="shared" si="3"/>
        <v>0</v>
      </c>
      <c r="Y25" s="19"/>
      <c r="Z25" s="6"/>
      <c r="AA25" s="6"/>
      <c r="AB25" s="6"/>
      <c r="AC25" s="6"/>
    </row>
    <row r="26" spans="1:29" ht="29.1" customHeight="1" thickBot="1" x14ac:dyDescent="0.4">
      <c r="A26" s="180"/>
      <c r="B26" s="148" t="s">
        <v>111</v>
      </c>
      <c r="C26" s="171"/>
      <c r="D26" s="171"/>
      <c r="E26" s="171"/>
      <c r="F26" s="149"/>
      <c r="G26" s="158"/>
      <c r="H26" s="23"/>
      <c r="I26" s="23"/>
      <c r="J26" s="162"/>
      <c r="K26" s="162"/>
      <c r="L26" s="162"/>
      <c r="M26" s="23"/>
      <c r="N26" s="24"/>
      <c r="O26" s="24"/>
      <c r="P26" s="25">
        <f t="shared" si="0"/>
        <v>0</v>
      </c>
      <c r="Q26" s="26">
        <f t="shared" si="1"/>
        <v>0</v>
      </c>
      <c r="R26" s="143">
        <v>0</v>
      </c>
      <c r="S26" s="27"/>
      <c r="T26" s="28">
        <v>2144</v>
      </c>
      <c r="U26" s="141" t="s">
        <v>163</v>
      </c>
      <c r="V26" s="30">
        <f t="shared" si="4"/>
        <v>0</v>
      </c>
      <c r="W26" s="31"/>
      <c r="X26" s="32">
        <f t="shared" si="3"/>
        <v>0</v>
      </c>
      <c r="Y26" s="19"/>
      <c r="Z26" s="6"/>
      <c r="AA26" s="6"/>
      <c r="AB26" s="6"/>
      <c r="AC26" s="6"/>
    </row>
    <row r="27" spans="1:29" ht="29.1" customHeight="1" thickBot="1" x14ac:dyDescent="0.4">
      <c r="A27" s="180"/>
      <c r="B27" s="148" t="s">
        <v>111</v>
      </c>
      <c r="C27" s="171"/>
      <c r="D27" s="240"/>
      <c r="E27" s="171"/>
      <c r="F27" s="149"/>
      <c r="G27" s="158"/>
      <c r="H27" s="23"/>
      <c r="I27" s="23"/>
      <c r="J27" s="162"/>
      <c r="K27" s="162"/>
      <c r="L27" s="162"/>
      <c r="M27" s="23"/>
      <c r="N27" s="24"/>
      <c r="O27" s="24"/>
      <c r="P27" s="25">
        <f t="shared" si="0"/>
        <v>0</v>
      </c>
      <c r="Q27" s="26">
        <f t="shared" si="1"/>
        <v>0</v>
      </c>
      <c r="R27" s="143">
        <f>SUM(F27:N27)+O27</f>
        <v>0</v>
      </c>
      <c r="S27" s="27"/>
      <c r="T27" s="28">
        <v>2186</v>
      </c>
      <c r="U27" s="141" t="s">
        <v>164</v>
      </c>
      <c r="V27" s="30">
        <f t="shared" si="4"/>
        <v>0</v>
      </c>
      <c r="W27" s="31"/>
      <c r="X27" s="32">
        <f t="shared" si="3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180"/>
      <c r="B28" s="148" t="s">
        <v>111</v>
      </c>
      <c r="C28" s="171"/>
      <c r="D28" s="171"/>
      <c r="E28" s="171"/>
      <c r="F28" s="149"/>
      <c r="G28" s="158"/>
      <c r="H28" s="23"/>
      <c r="I28" s="23"/>
      <c r="J28" s="162"/>
      <c r="K28" s="162"/>
      <c r="L28" s="162"/>
      <c r="M28" s="23"/>
      <c r="N28" s="24"/>
      <c r="O28" s="24"/>
      <c r="P28" s="25">
        <f t="shared" si="0"/>
        <v>0</v>
      </c>
      <c r="Q28" s="26">
        <f t="shared" si="1"/>
        <v>0</v>
      </c>
      <c r="R28" s="143">
        <f>SUM(F28:N28)+O28</f>
        <v>0</v>
      </c>
      <c r="S28" s="27"/>
      <c r="T28" s="28">
        <v>2236</v>
      </c>
      <c r="U28" s="141" t="s">
        <v>165</v>
      </c>
      <c r="V28" s="30">
        <f t="shared" si="4"/>
        <v>0</v>
      </c>
      <c r="W28" s="31"/>
      <c r="X28" s="32">
        <f t="shared" si="3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180"/>
      <c r="B29" s="148" t="s">
        <v>111</v>
      </c>
      <c r="C29" s="171"/>
      <c r="D29" s="171"/>
      <c r="E29" s="171"/>
      <c r="F29" s="149"/>
      <c r="G29" s="158"/>
      <c r="H29" s="23"/>
      <c r="I29" s="23"/>
      <c r="J29" s="162"/>
      <c r="K29" s="162"/>
      <c r="L29" s="162"/>
      <c r="M29" s="23"/>
      <c r="N29" s="24"/>
      <c r="O29" s="24"/>
      <c r="P29" s="25">
        <f t="shared" si="0"/>
        <v>0</v>
      </c>
      <c r="Q29" s="26">
        <f t="shared" si="1"/>
        <v>0</v>
      </c>
      <c r="R29" s="143">
        <v>0</v>
      </c>
      <c r="S29" s="27"/>
      <c r="T29" s="28">
        <v>2272</v>
      </c>
      <c r="U29" s="141" t="s">
        <v>166</v>
      </c>
      <c r="V29" s="30">
        <f t="shared" si="4"/>
        <v>0</v>
      </c>
      <c r="W29" s="31"/>
      <c r="X29" s="32">
        <f t="shared" si="3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180"/>
      <c r="B30" s="148" t="s">
        <v>111</v>
      </c>
      <c r="C30" s="171"/>
      <c r="D30" s="171"/>
      <c r="E30" s="171"/>
      <c r="F30" s="149"/>
      <c r="G30" s="158"/>
      <c r="H30" s="23"/>
      <c r="I30" s="23"/>
      <c r="J30" s="162"/>
      <c r="K30" s="162"/>
      <c r="L30" s="162"/>
      <c r="M30" s="23"/>
      <c r="N30" s="24"/>
      <c r="O30" s="24"/>
      <c r="P30" s="25">
        <f t="shared" si="0"/>
        <v>0</v>
      </c>
      <c r="Q30" s="26">
        <f t="shared" si="1"/>
        <v>0</v>
      </c>
      <c r="R30" s="143">
        <v>0</v>
      </c>
      <c r="S30" s="27"/>
      <c r="T30" s="28">
        <v>2362</v>
      </c>
      <c r="U30" s="141" t="s">
        <v>167</v>
      </c>
      <c r="V30" s="30">
        <f t="shared" si="4"/>
        <v>0</v>
      </c>
      <c r="W30" s="31"/>
      <c r="X30" s="32">
        <f t="shared" si="3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180"/>
      <c r="B31" s="148" t="s">
        <v>111</v>
      </c>
      <c r="C31" s="171"/>
      <c r="D31" s="171"/>
      <c r="E31" s="171"/>
      <c r="F31" s="149"/>
      <c r="G31" s="158"/>
      <c r="H31" s="23"/>
      <c r="I31" s="23"/>
      <c r="J31" s="162"/>
      <c r="K31" s="162"/>
      <c r="L31" s="162"/>
      <c r="M31" s="23"/>
      <c r="N31" s="24"/>
      <c r="O31" s="24"/>
      <c r="P31" s="25">
        <f t="shared" ref="P31:P41" si="5">IF(Q31=9,SUM(F31:N31)-SMALL(F31:N31,1)-SMALL(F31:N31,2),IF(Q31=8,SUM(F31:N31)-SMALL(F31:N31,1),SUM(F31:N31)))</f>
        <v>0</v>
      </c>
      <c r="Q31" s="26">
        <f t="shared" ref="Q31:Q41" si="6">COUNTA(F31:N31)</f>
        <v>0</v>
      </c>
      <c r="R31" s="143">
        <f t="shared" ref="R31:R36" si="7">SUM(F31:N31)</f>
        <v>0</v>
      </c>
      <c r="S31" s="27"/>
      <c r="T31" s="28">
        <v>2397</v>
      </c>
      <c r="U31" s="141" t="s">
        <v>168</v>
      </c>
      <c r="V31" s="30">
        <f t="shared" si="4"/>
        <v>0</v>
      </c>
      <c r="W31" s="31"/>
      <c r="X31" s="32">
        <f t="shared" si="3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180"/>
      <c r="B32" s="148" t="s">
        <v>111</v>
      </c>
      <c r="C32" s="171"/>
      <c r="D32" s="171"/>
      <c r="E32" s="171"/>
      <c r="F32" s="149"/>
      <c r="G32" s="158"/>
      <c r="H32" s="23"/>
      <c r="I32" s="23"/>
      <c r="J32" s="162"/>
      <c r="K32" s="162"/>
      <c r="L32" s="162"/>
      <c r="M32" s="23"/>
      <c r="N32" s="24"/>
      <c r="O32" s="24"/>
      <c r="P32" s="25">
        <f t="shared" si="5"/>
        <v>0</v>
      </c>
      <c r="Q32" s="26">
        <f t="shared" si="6"/>
        <v>0</v>
      </c>
      <c r="R32" s="143">
        <f t="shared" si="7"/>
        <v>0</v>
      </c>
      <c r="S32" s="27"/>
      <c r="T32" s="28">
        <v>2403</v>
      </c>
      <c r="U32" s="141" t="s">
        <v>169</v>
      </c>
      <c r="V32" s="30">
        <f t="shared" si="4"/>
        <v>0</v>
      </c>
      <c r="W32" s="31"/>
      <c r="X32" s="32">
        <f t="shared" si="3"/>
        <v>0</v>
      </c>
      <c r="Y32" s="19"/>
      <c r="Z32" s="6"/>
      <c r="AA32" s="6"/>
      <c r="AB32" s="6"/>
      <c r="AC32" s="6"/>
    </row>
    <row r="33" spans="1:29" ht="29.1" customHeight="1" thickBot="1" x14ac:dyDescent="0.4">
      <c r="A33" s="180"/>
      <c r="B33" s="148" t="s">
        <v>111</v>
      </c>
      <c r="C33" s="171"/>
      <c r="D33" s="177"/>
      <c r="E33" s="171"/>
      <c r="F33" s="149"/>
      <c r="G33" s="158"/>
      <c r="H33" s="23"/>
      <c r="I33" s="23"/>
      <c r="J33" s="162"/>
      <c r="K33" s="162"/>
      <c r="L33" s="162"/>
      <c r="M33" s="23"/>
      <c r="N33" s="24"/>
      <c r="O33" s="24"/>
      <c r="P33" s="25">
        <f t="shared" si="5"/>
        <v>0</v>
      </c>
      <c r="Q33" s="26">
        <f t="shared" si="6"/>
        <v>0</v>
      </c>
      <c r="R33" s="143">
        <f t="shared" si="7"/>
        <v>0</v>
      </c>
      <c r="S33" s="27"/>
      <c r="T33" s="28">
        <v>2415</v>
      </c>
      <c r="U33" s="141" t="s">
        <v>170</v>
      </c>
      <c r="V33" s="30">
        <f t="shared" si="4"/>
        <v>0</v>
      </c>
      <c r="W33" s="31"/>
      <c r="X33" s="32">
        <f t="shared" si="3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180"/>
      <c r="B34" s="148" t="s">
        <v>111</v>
      </c>
      <c r="C34" s="171"/>
      <c r="D34" s="171"/>
      <c r="E34" s="171"/>
      <c r="F34" s="149"/>
      <c r="G34" s="158"/>
      <c r="H34" s="23"/>
      <c r="I34" s="23"/>
      <c r="J34" s="162"/>
      <c r="K34" s="162"/>
      <c r="L34" s="162"/>
      <c r="M34" s="23"/>
      <c r="N34" s="24"/>
      <c r="O34" s="24"/>
      <c r="P34" s="25">
        <f t="shared" si="5"/>
        <v>0</v>
      </c>
      <c r="Q34" s="26">
        <f t="shared" si="6"/>
        <v>0</v>
      </c>
      <c r="R34" s="143">
        <f t="shared" si="7"/>
        <v>0</v>
      </c>
      <c r="S34" s="27"/>
      <c r="T34" s="28">
        <v>2446</v>
      </c>
      <c r="U34" s="141" t="s">
        <v>171</v>
      </c>
      <c r="V34" s="30">
        <f t="shared" si="4"/>
        <v>0</v>
      </c>
      <c r="W34" s="31"/>
      <c r="X34" s="32">
        <f t="shared" si="3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180"/>
      <c r="B35" s="148" t="s">
        <v>111</v>
      </c>
      <c r="C35" s="171"/>
      <c r="D35" s="177"/>
      <c r="E35" s="171"/>
      <c r="F35" s="149"/>
      <c r="G35" s="158"/>
      <c r="H35" s="23"/>
      <c r="I35" s="23"/>
      <c r="J35" s="162"/>
      <c r="K35" s="162"/>
      <c r="L35" s="162"/>
      <c r="M35" s="23"/>
      <c r="N35" s="24"/>
      <c r="O35" s="24"/>
      <c r="P35" s="25">
        <f t="shared" si="5"/>
        <v>0</v>
      </c>
      <c r="Q35" s="26">
        <f t="shared" si="6"/>
        <v>0</v>
      </c>
      <c r="R35" s="143">
        <f t="shared" si="7"/>
        <v>0</v>
      </c>
      <c r="S35" s="27"/>
      <c r="T35" s="28">
        <v>2455</v>
      </c>
      <c r="U35" s="141" t="s">
        <v>172</v>
      </c>
      <c r="V35" s="30">
        <f t="shared" si="4"/>
        <v>0</v>
      </c>
      <c r="W35" s="31"/>
      <c r="X35" s="32">
        <f t="shared" ref="X35:X64" si="8">SUMIF($D$3:$D$59,T35,$P$3:$P$59)</f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180"/>
      <c r="B36" s="148" t="s">
        <v>111</v>
      </c>
      <c r="C36" s="171"/>
      <c r="D36" s="177"/>
      <c r="E36" s="171"/>
      <c r="F36" s="149"/>
      <c r="G36" s="158"/>
      <c r="H36" s="23"/>
      <c r="I36" s="23"/>
      <c r="J36" s="162"/>
      <c r="K36" s="162"/>
      <c r="L36" s="162"/>
      <c r="M36" s="136"/>
      <c r="N36" s="137"/>
      <c r="O36" s="268"/>
      <c r="P36" s="25">
        <f t="shared" si="5"/>
        <v>0</v>
      </c>
      <c r="Q36" s="26">
        <f t="shared" si="6"/>
        <v>0</v>
      </c>
      <c r="R36" s="143">
        <f t="shared" si="7"/>
        <v>0</v>
      </c>
      <c r="S36" s="27"/>
      <c r="T36" s="28">
        <v>2513</v>
      </c>
      <c r="U36" s="141" t="s">
        <v>115</v>
      </c>
      <c r="V36" s="30">
        <f t="shared" si="4"/>
        <v>0</v>
      </c>
      <c r="W36" s="31"/>
      <c r="X36" s="32">
        <f t="shared" si="8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180"/>
      <c r="B37" s="148" t="s">
        <v>111</v>
      </c>
      <c r="C37" s="171"/>
      <c r="D37" s="171"/>
      <c r="E37" s="171"/>
      <c r="F37" s="149"/>
      <c r="G37" s="158"/>
      <c r="H37" s="23"/>
      <c r="I37" s="136"/>
      <c r="J37" s="136"/>
      <c r="K37" s="136"/>
      <c r="L37" s="162"/>
      <c r="M37" s="136"/>
      <c r="N37" s="137"/>
      <c r="O37" s="268"/>
      <c r="P37" s="25">
        <f t="shared" si="5"/>
        <v>0</v>
      </c>
      <c r="Q37" s="26">
        <f t="shared" si="6"/>
        <v>0</v>
      </c>
      <c r="R37" s="143">
        <v>0</v>
      </c>
      <c r="S37" s="27"/>
      <c r="T37" s="28">
        <v>2521</v>
      </c>
      <c r="U37" s="141" t="s">
        <v>112</v>
      </c>
      <c r="V37" s="30">
        <f t="shared" si="4"/>
        <v>0</v>
      </c>
      <c r="W37" s="31"/>
      <c r="X37" s="32">
        <f t="shared" si="8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180"/>
      <c r="B38" s="148" t="s">
        <v>111</v>
      </c>
      <c r="C38" s="171"/>
      <c r="D38" s="177"/>
      <c r="E38" s="171"/>
      <c r="F38" s="149"/>
      <c r="G38" s="158"/>
      <c r="H38" s="23"/>
      <c r="I38" s="23"/>
      <c r="J38" s="162"/>
      <c r="K38" s="162"/>
      <c r="L38" s="162"/>
      <c r="M38" s="23"/>
      <c r="N38" s="24"/>
      <c r="O38" s="264"/>
      <c r="P38" s="25">
        <f t="shared" si="5"/>
        <v>0</v>
      </c>
      <c r="Q38" s="26">
        <f t="shared" si="6"/>
        <v>0</v>
      </c>
      <c r="R38" s="143">
        <v>0</v>
      </c>
      <c r="S38" s="27"/>
      <c r="T38" s="28">
        <v>2526</v>
      </c>
      <c r="U38" s="141" t="s">
        <v>173</v>
      </c>
      <c r="V38" s="30">
        <f t="shared" si="4"/>
        <v>0</v>
      </c>
      <c r="W38" s="31"/>
      <c r="X38" s="32">
        <f t="shared" si="8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180"/>
      <c r="B39" s="148" t="s">
        <v>111</v>
      </c>
      <c r="C39" s="171"/>
      <c r="D39" s="171"/>
      <c r="E39" s="171"/>
      <c r="F39" s="23"/>
      <c r="G39" s="158"/>
      <c r="H39" s="23"/>
      <c r="I39" s="23"/>
      <c r="J39" s="162"/>
      <c r="K39" s="162"/>
      <c r="L39" s="162"/>
      <c r="M39" s="23"/>
      <c r="N39" s="24"/>
      <c r="O39" s="264"/>
      <c r="P39" s="25">
        <f t="shared" si="5"/>
        <v>0</v>
      </c>
      <c r="Q39" s="26">
        <f t="shared" si="6"/>
        <v>0</v>
      </c>
      <c r="R39" s="143">
        <v>0</v>
      </c>
      <c r="S39" s="27"/>
      <c r="T39" s="28">
        <v>2609</v>
      </c>
      <c r="U39" s="141" t="s">
        <v>174</v>
      </c>
      <c r="V39" s="30">
        <f t="shared" si="4"/>
        <v>0</v>
      </c>
      <c r="W39" s="31"/>
      <c r="X39" s="32">
        <f t="shared" si="8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180"/>
      <c r="B40" s="148" t="s">
        <v>111</v>
      </c>
      <c r="C40" s="171"/>
      <c r="D40" s="171"/>
      <c r="E40" s="171"/>
      <c r="F40" s="23"/>
      <c r="G40" s="158"/>
      <c r="H40" s="23"/>
      <c r="I40" s="23"/>
      <c r="J40" s="162"/>
      <c r="K40" s="162"/>
      <c r="L40" s="162"/>
      <c r="M40" s="23"/>
      <c r="N40" s="24"/>
      <c r="O40" s="264"/>
      <c r="P40" s="25">
        <f t="shared" si="5"/>
        <v>0</v>
      </c>
      <c r="Q40" s="26">
        <f t="shared" si="6"/>
        <v>0</v>
      </c>
      <c r="R40" s="143">
        <v>0</v>
      </c>
      <c r="S40" s="27"/>
      <c r="T40" s="28">
        <v>2612</v>
      </c>
      <c r="U40" s="141" t="s">
        <v>175</v>
      </c>
      <c r="V40" s="30">
        <f t="shared" si="4"/>
        <v>0</v>
      </c>
      <c r="W40" s="31"/>
      <c r="X40" s="32">
        <f t="shared" si="8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180"/>
      <c r="B41" s="148" t="s">
        <v>111</v>
      </c>
      <c r="C41" s="171"/>
      <c r="D41" s="177"/>
      <c r="E41" s="171"/>
      <c r="F41" s="23"/>
      <c r="G41" s="158"/>
      <c r="H41" s="23"/>
      <c r="I41" s="23"/>
      <c r="J41" s="23"/>
      <c r="K41" s="23"/>
      <c r="L41" s="162"/>
      <c r="M41" s="23"/>
      <c r="N41" s="24"/>
      <c r="O41" s="264"/>
      <c r="P41" s="25">
        <f t="shared" si="5"/>
        <v>0</v>
      </c>
      <c r="Q41" s="26">
        <f t="shared" si="6"/>
        <v>0</v>
      </c>
      <c r="R41" s="143">
        <v>0</v>
      </c>
      <c r="S41" s="27"/>
      <c r="T41" s="28">
        <v>2638</v>
      </c>
      <c r="U41" s="141" t="s">
        <v>176</v>
      </c>
      <c r="V41" s="30">
        <f t="shared" si="4"/>
        <v>0</v>
      </c>
      <c r="W41" s="31"/>
      <c r="X41" s="32">
        <f t="shared" si="8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202"/>
      <c r="B42" s="203"/>
      <c r="C42" s="204"/>
      <c r="D42" s="205"/>
      <c r="E42" s="204"/>
      <c r="F42" s="206"/>
      <c r="G42" s="206"/>
      <c r="H42" s="206"/>
      <c r="I42" s="206"/>
      <c r="J42" s="215"/>
      <c r="K42" s="215"/>
      <c r="L42" s="215"/>
      <c r="M42" s="206"/>
      <c r="N42" s="206"/>
      <c r="O42" s="265"/>
      <c r="P42" s="25"/>
      <c r="Q42" s="26"/>
      <c r="R42" s="143"/>
      <c r="S42" s="27"/>
      <c r="T42" s="28"/>
      <c r="U42" s="141"/>
      <c r="V42" s="30">
        <f t="shared" ref="V42:V64" si="9">SUMIF($D$3:$D$76,T42,$Q$3:$Q$76)</f>
        <v>0</v>
      </c>
      <c r="W42" s="31"/>
      <c r="X42" s="32">
        <f t="shared" si="8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180"/>
      <c r="B43" s="148"/>
      <c r="C43" s="171"/>
      <c r="D43" s="177"/>
      <c r="E43" s="171"/>
      <c r="F43" s="227"/>
      <c r="G43" s="224"/>
      <c r="H43" s="224"/>
      <c r="I43" s="227"/>
      <c r="J43" s="227"/>
      <c r="K43" s="227"/>
      <c r="L43" s="227"/>
      <c r="M43" s="227"/>
      <c r="N43" s="23"/>
      <c r="O43" s="265"/>
      <c r="P43" s="25"/>
      <c r="Q43" s="26"/>
      <c r="R43" s="143"/>
      <c r="S43" s="27"/>
      <c r="T43" s="28"/>
      <c r="U43" s="29"/>
      <c r="V43" s="30">
        <f t="shared" si="9"/>
        <v>0</v>
      </c>
      <c r="W43" s="31"/>
      <c r="X43" s="32">
        <f t="shared" si="8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180"/>
      <c r="B44" s="80">
        <f>COUNTIF(B3:B42,"SI")</f>
        <v>3</v>
      </c>
      <c r="C44" s="171"/>
      <c r="D44" s="177"/>
      <c r="E44" s="171"/>
      <c r="F44" s="175">
        <f>COUNTA(F3:F43)</f>
        <v>0</v>
      </c>
      <c r="G44" s="175">
        <f t="shared" ref="G44:M44" si="10">COUNTA(G3:G43)</f>
        <v>0</v>
      </c>
      <c r="H44" s="175">
        <f t="shared" si="10"/>
        <v>0</v>
      </c>
      <c r="I44" s="175">
        <f t="shared" si="10"/>
        <v>0</v>
      </c>
      <c r="J44" s="175">
        <f t="shared" si="10"/>
        <v>0</v>
      </c>
      <c r="K44" s="175">
        <f t="shared" si="10"/>
        <v>0</v>
      </c>
      <c r="L44" s="175">
        <f t="shared" si="10"/>
        <v>0</v>
      </c>
      <c r="M44" s="175">
        <f t="shared" si="10"/>
        <v>0</v>
      </c>
      <c r="N44" s="149"/>
      <c r="O44" s="265"/>
      <c r="P44" s="25"/>
      <c r="Q44" s="26"/>
      <c r="R44" s="143"/>
      <c r="S44" s="27"/>
      <c r="T44" s="28"/>
      <c r="U44" s="141"/>
      <c r="V44" s="30">
        <f t="shared" si="9"/>
        <v>0</v>
      </c>
      <c r="W44" s="31"/>
      <c r="X44" s="32">
        <f t="shared" si="8"/>
        <v>0</v>
      </c>
      <c r="Y44" s="19"/>
      <c r="Z44" s="6"/>
      <c r="AA44" s="6"/>
      <c r="AB44" s="6"/>
      <c r="AC44" s="6"/>
    </row>
    <row r="45" spans="1:29" ht="28.5" customHeight="1" thickBot="1" x14ac:dyDescent="0.4">
      <c r="A45" s="180"/>
      <c r="B45" s="148"/>
      <c r="C45" s="171"/>
      <c r="D45" s="177"/>
      <c r="E45" s="171"/>
      <c r="F45" s="206"/>
      <c r="G45" s="232"/>
      <c r="H45" s="206"/>
      <c r="I45" s="206"/>
      <c r="J45" s="206"/>
      <c r="K45" s="206"/>
      <c r="L45" s="206"/>
      <c r="M45" s="206"/>
      <c r="N45" s="23"/>
      <c r="O45" s="265"/>
      <c r="P45" s="25"/>
      <c r="Q45" s="26"/>
      <c r="R45" s="143"/>
      <c r="S45" s="27"/>
      <c r="T45" s="28"/>
      <c r="U45" s="29"/>
      <c r="V45" s="30">
        <f t="shared" si="9"/>
        <v>0</v>
      </c>
      <c r="W45" s="31"/>
      <c r="X45" s="32">
        <f t="shared" si="8"/>
        <v>0</v>
      </c>
      <c r="Y45" s="19"/>
      <c r="Z45" s="6"/>
      <c r="AA45" s="6"/>
      <c r="AB45" s="6"/>
      <c r="AC45" s="6"/>
    </row>
    <row r="46" spans="1:29" ht="27.95" customHeight="1" thickBot="1" x14ac:dyDescent="0.4">
      <c r="A46" s="208"/>
      <c r="B46" s="209"/>
      <c r="C46" s="210"/>
      <c r="D46" s="211"/>
      <c r="E46" s="210"/>
      <c r="F46" s="213"/>
      <c r="G46" s="212"/>
      <c r="H46" s="213"/>
      <c r="I46" s="213"/>
      <c r="J46" s="213"/>
      <c r="K46" s="213"/>
      <c r="L46" s="213"/>
      <c r="M46" s="213"/>
      <c r="N46" s="214"/>
      <c r="O46" s="264"/>
      <c r="P46" s="25"/>
      <c r="Q46" s="26"/>
      <c r="R46" s="143"/>
      <c r="S46" s="35"/>
      <c r="T46" s="28"/>
      <c r="U46" s="29"/>
      <c r="V46" s="30">
        <f t="shared" si="9"/>
        <v>0</v>
      </c>
      <c r="W46" s="31"/>
      <c r="X46" s="32">
        <f t="shared" si="8"/>
        <v>0</v>
      </c>
      <c r="Y46" s="38"/>
      <c r="Z46" s="6"/>
      <c r="AA46" s="6"/>
      <c r="AB46" s="6"/>
      <c r="AC46" s="6"/>
    </row>
    <row r="47" spans="1:29" ht="27.95" customHeight="1" thickBot="1" x14ac:dyDescent="0.4">
      <c r="S47" s="35"/>
      <c r="T47" s="28"/>
      <c r="U47" s="29"/>
      <c r="V47" s="30">
        <f t="shared" si="9"/>
        <v>0</v>
      </c>
      <c r="W47" s="31"/>
      <c r="X47" s="32">
        <f t="shared" si="8"/>
        <v>0</v>
      </c>
      <c r="Y47" s="38"/>
      <c r="Z47" s="6"/>
      <c r="AA47" s="6"/>
      <c r="AB47" s="6"/>
      <c r="AC47" s="6"/>
    </row>
    <row r="48" spans="1:29" ht="27.95" customHeight="1" thickBot="1" x14ac:dyDescent="0.4">
      <c r="S48" s="19"/>
      <c r="T48" s="28"/>
      <c r="U48" s="29"/>
      <c r="V48" s="30">
        <f t="shared" si="9"/>
        <v>0</v>
      </c>
      <c r="W48" s="31"/>
      <c r="X48" s="32">
        <f t="shared" si="8"/>
        <v>0</v>
      </c>
      <c r="Y48" s="38"/>
      <c r="Z48" s="6"/>
      <c r="AA48" s="6"/>
      <c r="AB48" s="6"/>
      <c r="AC48" s="6"/>
    </row>
    <row r="49" spans="19:29" ht="27.95" customHeight="1" thickBot="1" x14ac:dyDescent="0.4">
      <c r="S49" s="35"/>
      <c r="T49" s="28"/>
      <c r="U49" s="29"/>
      <c r="V49" s="30">
        <f t="shared" si="9"/>
        <v>0</v>
      </c>
      <c r="W49" s="31"/>
      <c r="X49" s="32">
        <f t="shared" si="8"/>
        <v>0</v>
      </c>
      <c r="Y49" s="6"/>
      <c r="Z49" s="6"/>
      <c r="AA49" s="6"/>
      <c r="AB49" s="6"/>
      <c r="AC49" s="6"/>
    </row>
    <row r="50" spans="19:29" ht="27.95" customHeight="1" thickBot="1" x14ac:dyDescent="0.4">
      <c r="S50" s="35"/>
      <c r="T50" s="28"/>
      <c r="U50" s="29"/>
      <c r="V50" s="30">
        <f t="shared" si="9"/>
        <v>0</v>
      </c>
      <c r="W50" s="31"/>
      <c r="X50" s="32">
        <f t="shared" si="8"/>
        <v>0</v>
      </c>
      <c r="Y50" s="6"/>
      <c r="Z50" s="6"/>
      <c r="AA50" s="6"/>
      <c r="AB50" s="6"/>
      <c r="AC50" s="6"/>
    </row>
    <row r="51" spans="19:29" ht="27.95" customHeight="1" thickBot="1" x14ac:dyDescent="0.4">
      <c r="S51" s="35"/>
      <c r="T51" s="28"/>
      <c r="U51" s="29"/>
      <c r="V51" s="30">
        <f t="shared" si="9"/>
        <v>0</v>
      </c>
      <c r="W51" s="31"/>
      <c r="X51" s="32">
        <f t="shared" si="8"/>
        <v>0</v>
      </c>
      <c r="Y51" s="6"/>
      <c r="Z51" s="6"/>
      <c r="AA51" s="6"/>
      <c r="AB51" s="6"/>
      <c r="AC51" s="6"/>
    </row>
    <row r="52" spans="19:29" ht="27.95" customHeight="1" thickBot="1" x14ac:dyDescent="0.4">
      <c r="S52" s="35"/>
      <c r="T52" s="28"/>
      <c r="U52" s="29"/>
      <c r="V52" s="30">
        <f t="shared" si="9"/>
        <v>0</v>
      </c>
      <c r="W52" s="31"/>
      <c r="X52" s="32">
        <f t="shared" si="8"/>
        <v>0</v>
      </c>
      <c r="Y52" s="6"/>
      <c r="Z52" s="6"/>
      <c r="AA52" s="6"/>
      <c r="AB52" s="6"/>
      <c r="AC52" s="6"/>
    </row>
    <row r="53" spans="19:29" ht="27.95" customHeight="1" thickBot="1" x14ac:dyDescent="0.4">
      <c r="S53" s="6"/>
      <c r="T53" s="28"/>
      <c r="U53" s="29"/>
      <c r="V53" s="30">
        <f t="shared" si="9"/>
        <v>0</v>
      </c>
      <c r="W53" s="31"/>
      <c r="X53" s="32">
        <f t="shared" si="8"/>
        <v>0</v>
      </c>
      <c r="Y53" s="6"/>
      <c r="Z53" s="6"/>
      <c r="AA53" s="6"/>
      <c r="AB53" s="6"/>
      <c r="AC53" s="6"/>
    </row>
    <row r="54" spans="19:29" ht="27.95" customHeight="1" thickBot="1" x14ac:dyDescent="0.4">
      <c r="S54" s="6"/>
      <c r="T54" s="28"/>
      <c r="U54" s="29"/>
      <c r="V54" s="30">
        <f t="shared" si="9"/>
        <v>0</v>
      </c>
      <c r="W54" s="31"/>
      <c r="X54" s="32">
        <f t="shared" si="8"/>
        <v>0</v>
      </c>
      <c r="Y54" s="6"/>
      <c r="Z54" s="6"/>
      <c r="AA54" s="6"/>
      <c r="AB54" s="6"/>
      <c r="AC54" s="6"/>
    </row>
    <row r="55" spans="19:29" ht="27.95" customHeight="1" thickBot="1" x14ac:dyDescent="0.4">
      <c r="S55" s="6"/>
      <c r="T55" s="28"/>
      <c r="U55" s="29"/>
      <c r="V55" s="30">
        <f t="shared" si="9"/>
        <v>0</v>
      </c>
      <c r="W55" s="31"/>
      <c r="X55" s="32">
        <f t="shared" si="8"/>
        <v>0</v>
      </c>
      <c r="Y55" s="6"/>
      <c r="Z55" s="6"/>
      <c r="AA55" s="6"/>
      <c r="AB55" s="6"/>
      <c r="AC55" s="6"/>
    </row>
    <row r="56" spans="19:29" ht="27.95" customHeight="1" thickBot="1" x14ac:dyDescent="0.4">
      <c r="S56" s="6"/>
      <c r="T56" s="28"/>
      <c r="U56" s="29"/>
      <c r="V56" s="30">
        <f t="shared" si="9"/>
        <v>0</v>
      </c>
      <c r="W56" s="31"/>
      <c r="X56" s="32">
        <f t="shared" si="8"/>
        <v>0</v>
      </c>
      <c r="Y56" s="6"/>
      <c r="Z56" s="6"/>
      <c r="AA56" s="6"/>
      <c r="AB56" s="6"/>
      <c r="AC56" s="6"/>
    </row>
    <row r="57" spans="19:29" ht="27.95" customHeight="1" thickBot="1" x14ac:dyDescent="0.4">
      <c r="S57" s="6"/>
      <c r="T57" s="28"/>
      <c r="U57" s="29"/>
      <c r="V57" s="30">
        <f t="shared" si="9"/>
        <v>0</v>
      </c>
      <c r="W57" s="31"/>
      <c r="X57" s="32">
        <f t="shared" si="8"/>
        <v>0</v>
      </c>
      <c r="Y57" s="6"/>
      <c r="Z57" s="6"/>
      <c r="AA57" s="6"/>
      <c r="AB57" s="6"/>
      <c r="AC57" s="6"/>
    </row>
    <row r="58" spans="19:29" ht="27.95" customHeight="1" thickBot="1" x14ac:dyDescent="0.4">
      <c r="S58" s="6"/>
      <c r="T58" s="28"/>
      <c r="U58" s="29"/>
      <c r="V58" s="30">
        <f t="shared" si="9"/>
        <v>0</v>
      </c>
      <c r="W58" s="31"/>
      <c r="X58" s="32">
        <f t="shared" si="8"/>
        <v>0</v>
      </c>
      <c r="Y58" s="6"/>
      <c r="Z58" s="6"/>
      <c r="AA58" s="6"/>
      <c r="AB58" s="6"/>
      <c r="AC58" s="6"/>
    </row>
    <row r="59" spans="19:29" ht="27.95" customHeight="1" thickBot="1" x14ac:dyDescent="0.4">
      <c r="S59" s="6"/>
      <c r="T59" s="28"/>
      <c r="U59" s="141"/>
      <c r="V59" s="30">
        <f t="shared" si="9"/>
        <v>0</v>
      </c>
      <c r="W59" s="31"/>
      <c r="X59" s="32">
        <f t="shared" si="8"/>
        <v>0</v>
      </c>
      <c r="Y59" s="6"/>
      <c r="Z59" s="6"/>
      <c r="AA59" s="6"/>
      <c r="AB59" s="6"/>
      <c r="AC59" s="6"/>
    </row>
    <row r="60" spans="19:29" ht="27.95" customHeight="1" thickBot="1" x14ac:dyDescent="0.4">
      <c r="S60" s="6"/>
      <c r="T60" s="28"/>
      <c r="U60" s="29"/>
      <c r="V60" s="30">
        <f t="shared" si="9"/>
        <v>0</v>
      </c>
      <c r="W60" s="31"/>
      <c r="X60" s="32">
        <f t="shared" si="8"/>
        <v>0</v>
      </c>
      <c r="Y60" s="6"/>
      <c r="Z60" s="6"/>
      <c r="AA60" s="6"/>
      <c r="AB60" s="6"/>
      <c r="AC60" s="6"/>
    </row>
    <row r="61" spans="19:29" ht="27.95" customHeight="1" thickBot="1" x14ac:dyDescent="0.4">
      <c r="S61" s="6"/>
      <c r="T61" s="28"/>
      <c r="U61" s="29"/>
      <c r="V61" s="30">
        <f t="shared" si="9"/>
        <v>0</v>
      </c>
      <c r="W61" s="31"/>
      <c r="X61" s="32">
        <f t="shared" si="8"/>
        <v>0</v>
      </c>
      <c r="Y61" s="6"/>
      <c r="Z61" s="6"/>
      <c r="AA61" s="6"/>
      <c r="AB61" s="6"/>
      <c r="AC61" s="6"/>
    </row>
    <row r="62" spans="19:29" ht="27.95" customHeight="1" thickBot="1" x14ac:dyDescent="0.4">
      <c r="S62" s="6"/>
      <c r="T62" s="28"/>
      <c r="U62" s="141"/>
      <c r="V62" s="30">
        <f t="shared" si="9"/>
        <v>0</v>
      </c>
      <c r="W62" s="31"/>
      <c r="X62" s="32">
        <f t="shared" si="8"/>
        <v>0</v>
      </c>
      <c r="Y62" s="6"/>
      <c r="Z62" s="6"/>
      <c r="AA62" s="6"/>
      <c r="AB62" s="6"/>
      <c r="AC62" s="6"/>
    </row>
    <row r="63" spans="19:29" ht="27.95" customHeight="1" thickBot="1" x14ac:dyDescent="0.4">
      <c r="S63" s="6"/>
      <c r="T63" s="28"/>
      <c r="U63" s="29"/>
      <c r="V63" s="30">
        <f t="shared" si="9"/>
        <v>0</v>
      </c>
      <c r="W63" s="31"/>
      <c r="X63" s="32">
        <f t="shared" si="8"/>
        <v>0</v>
      </c>
      <c r="Y63" s="6"/>
      <c r="Z63" s="6"/>
      <c r="AA63" s="6"/>
      <c r="AB63" s="6"/>
      <c r="AC63" s="6"/>
    </row>
    <row r="64" spans="19:29" ht="27.95" customHeight="1" thickBot="1" x14ac:dyDescent="0.4">
      <c r="S64" s="6"/>
      <c r="T64" s="28"/>
      <c r="U64" s="29"/>
      <c r="V64" s="30">
        <f t="shared" si="9"/>
        <v>0</v>
      </c>
      <c r="W64" s="31"/>
      <c r="X64" s="32">
        <f t="shared" si="8"/>
        <v>0</v>
      </c>
      <c r="Y64" s="6"/>
      <c r="Z64" s="6"/>
      <c r="AA64" s="6"/>
      <c r="AB64" s="6"/>
      <c r="AC64" s="6"/>
    </row>
    <row r="65" spans="19:29" ht="27.95" customHeight="1" x14ac:dyDescent="0.35">
      <c r="S65" s="6"/>
      <c r="T65" s="6"/>
      <c r="U65" s="6"/>
      <c r="V65" s="39">
        <f>SUM(V3:V64)</f>
        <v>0</v>
      </c>
      <c r="W65" s="6"/>
      <c r="X65" s="41">
        <f>SUM(X3:X64)</f>
        <v>0</v>
      </c>
      <c r="Y65" s="6"/>
      <c r="Z65" s="6"/>
      <c r="AA65" s="6"/>
      <c r="AB65" s="6"/>
      <c r="AC65" s="6"/>
    </row>
    <row r="66" spans="19:29" ht="27.75" customHeight="1" x14ac:dyDescent="0.2"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9:29" ht="27.95" customHeight="1" x14ac:dyDescent="0.2"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9:29" ht="27.95" customHeight="1" x14ac:dyDescent="0.2"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9:29" ht="28.5" customHeight="1" x14ac:dyDescent="0.2">
      <c r="T69" s="6"/>
      <c r="U69" s="6"/>
      <c r="V69" s="6"/>
      <c r="W69" s="6"/>
      <c r="X69" s="6"/>
    </row>
    <row r="70" spans="19:29" ht="28.5" customHeight="1" x14ac:dyDescent="0.2">
      <c r="T70" s="6"/>
      <c r="U70" s="6"/>
    </row>
    <row r="71" spans="19:29" ht="28.5" customHeight="1" x14ac:dyDescent="0.2">
      <c r="T71" s="6"/>
      <c r="U71" s="6"/>
    </row>
    <row r="72" spans="19:29" ht="28.5" customHeight="1" x14ac:dyDescent="0.2">
      <c r="T72" s="6"/>
      <c r="U72" s="6"/>
    </row>
    <row r="73" spans="19:29" ht="28.5" customHeight="1" x14ac:dyDescent="0.2">
      <c r="T73" s="6"/>
      <c r="U73" s="6"/>
    </row>
    <row r="74" spans="19:29" ht="28.5" customHeight="1" x14ac:dyDescent="0.2">
      <c r="T74" s="6"/>
      <c r="U74" s="6"/>
    </row>
    <row r="75" spans="19:29" ht="28.5" customHeight="1" x14ac:dyDescent="0.2">
      <c r="T75" s="6"/>
      <c r="U75" s="6"/>
    </row>
    <row r="76" spans="19:29" ht="28.5" customHeight="1" x14ac:dyDescent="0.2">
      <c r="T76" s="6"/>
      <c r="U76" s="6"/>
    </row>
    <row r="77" spans="19:29" ht="28.5" customHeight="1" x14ac:dyDescent="0.2">
      <c r="T77" s="6"/>
      <c r="U77" s="6"/>
    </row>
    <row r="78" spans="19:29" ht="28.5" customHeight="1" x14ac:dyDescent="0.2">
      <c r="T78" s="6"/>
      <c r="U78" s="6"/>
    </row>
    <row r="79" spans="19:29" ht="28.5" customHeight="1" x14ac:dyDescent="0.2">
      <c r="T79" s="6"/>
      <c r="U79" s="6"/>
    </row>
    <row r="80" spans="19:29" ht="28.5" customHeight="1" x14ac:dyDescent="0.2">
      <c r="T80" s="6"/>
      <c r="U80" s="6"/>
    </row>
    <row r="81" spans="20:21" ht="28.5" customHeight="1" x14ac:dyDescent="0.2">
      <c r="T81" s="6"/>
      <c r="U81" s="6"/>
    </row>
    <row r="82" spans="20:21" ht="28.5" customHeight="1" x14ac:dyDescent="0.2">
      <c r="T82" s="6"/>
      <c r="U82" s="6"/>
    </row>
    <row r="83" spans="20:21" ht="28.5" customHeight="1" x14ac:dyDescent="0.2">
      <c r="T83" s="6"/>
      <c r="U83" s="6"/>
    </row>
    <row r="84" spans="20:21" ht="28.5" customHeight="1" x14ac:dyDescent="0.2">
      <c r="T84" s="6"/>
      <c r="U84" s="6"/>
    </row>
    <row r="85" spans="20:21" ht="28.5" customHeight="1" x14ac:dyDescent="0.2">
      <c r="T85" s="6"/>
      <c r="U85" s="6"/>
    </row>
    <row r="86" spans="20:21" ht="28.5" customHeight="1" x14ac:dyDescent="0.2">
      <c r="T86" s="6"/>
      <c r="U86" s="6"/>
    </row>
    <row r="87" spans="20:21" ht="28.5" customHeight="1" x14ac:dyDescent="0.2">
      <c r="T87" s="6"/>
      <c r="U87" s="6"/>
    </row>
    <row r="88" spans="20:21" ht="28.5" customHeight="1" x14ac:dyDescent="0.2">
      <c r="T88" s="6"/>
      <c r="U88" s="6"/>
    </row>
    <row r="89" spans="20:21" ht="28.5" customHeight="1" x14ac:dyDescent="0.2">
      <c r="T89" s="6"/>
      <c r="U89" s="6"/>
    </row>
    <row r="90" spans="20:21" ht="28.5" customHeight="1" x14ac:dyDescent="0.2">
      <c r="T90" s="6"/>
      <c r="U90" s="6"/>
    </row>
    <row r="91" spans="20:21" ht="28.5" customHeight="1" x14ac:dyDescent="0.2">
      <c r="T91" s="6"/>
      <c r="U91" s="6"/>
    </row>
    <row r="92" spans="20:21" ht="28.5" customHeight="1" x14ac:dyDescent="0.2">
      <c r="T92" s="6"/>
      <c r="U92" s="6"/>
    </row>
    <row r="93" spans="20:21" ht="18.600000000000001" customHeight="1" x14ac:dyDescent="0.2">
      <c r="T93" s="6"/>
      <c r="U93" s="6"/>
    </row>
  </sheetData>
  <sortState xmlns:xlrd2="http://schemas.microsoft.com/office/spreadsheetml/2017/richdata2" ref="A3:R30">
    <sortCondition descending="1" ref="P3:P30"/>
  </sortState>
  <mergeCells count="1">
    <mergeCell ref="B1:G1"/>
  </mergeCells>
  <phoneticPr fontId="20" type="noConversion"/>
  <conditionalFormatting sqref="A3:B43 A44 A45:B46">
    <cfRule type="containsText" dxfId="19" priority="1" stopIfTrue="1" operator="containsText" text="SI">
      <formula>NOT(ISERROR(SEARCH("SI",A3)))</formula>
    </cfRule>
    <cfRule type="containsText" dxfId="18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Roman,Regular"&amp;12&amp;K000000YA F</oddHeader>
    <oddFooter>&amp;L&amp;"Helvetica,Regular"&amp;12&amp;K000000&amp;P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A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V3" sqref="V3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6.85546875" style="1" customWidth="1"/>
    <col min="4" max="4" width="14.42578125" style="1" customWidth="1"/>
    <col min="5" max="5" width="66.140625" style="1" customWidth="1"/>
    <col min="6" max="6" width="21.85546875" style="262" customWidth="1"/>
    <col min="7" max="8" width="22.42578125" style="1" customWidth="1"/>
    <col min="9" max="12" width="23" style="1" customWidth="1"/>
    <col min="13" max="14" width="23.42578125" style="1" customWidth="1"/>
    <col min="15" max="15" width="29.28515625" style="1" customWidth="1"/>
    <col min="16" max="16" width="21.42578125" style="1" customWidth="1"/>
    <col min="17" max="17" width="15.140625" style="1" bestFit="1" customWidth="1"/>
    <col min="18" max="18" width="32.7109375" style="1" bestFit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5.42578125" style="1" customWidth="1"/>
    <col min="25" max="26" width="11.42578125" style="1" customWidth="1"/>
    <col min="27" max="27" width="35.42578125" style="1" customWidth="1"/>
    <col min="28" max="28" width="11.42578125" style="1" customWidth="1"/>
    <col min="29" max="29" width="63.7109375" style="1" customWidth="1"/>
    <col min="30" max="261" width="11.42578125" style="1" customWidth="1"/>
  </cols>
  <sheetData>
    <row r="1" spans="1:29" ht="28.5" customHeight="1" thickBot="1" x14ac:dyDescent="0.45">
      <c r="A1"/>
      <c r="B1" s="272" t="s">
        <v>81</v>
      </c>
      <c r="C1" s="273"/>
      <c r="D1" s="273"/>
      <c r="E1" s="273"/>
      <c r="F1" s="273"/>
      <c r="G1" s="274"/>
      <c r="H1" s="57"/>
      <c r="I1" s="58"/>
      <c r="J1" s="58"/>
      <c r="K1" s="58"/>
      <c r="L1" s="58"/>
      <c r="M1" s="58"/>
      <c r="N1" s="58"/>
      <c r="O1" s="110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77.25" thickBot="1" x14ac:dyDescent="0.4">
      <c r="A2" s="156" t="s">
        <v>114</v>
      </c>
      <c r="B2" s="8" t="s">
        <v>69</v>
      </c>
      <c r="C2" s="156" t="s">
        <v>1</v>
      </c>
      <c r="D2" s="156" t="s">
        <v>70</v>
      </c>
      <c r="E2" s="156" t="s">
        <v>3</v>
      </c>
      <c r="F2" s="9" t="s">
        <v>136</v>
      </c>
      <c r="G2" s="9" t="s">
        <v>137</v>
      </c>
      <c r="H2" s="9" t="s">
        <v>138</v>
      </c>
      <c r="I2" s="9" t="s">
        <v>139</v>
      </c>
      <c r="J2" s="9" t="s">
        <v>140</v>
      </c>
      <c r="K2" s="9" t="s">
        <v>141</v>
      </c>
      <c r="L2" s="9"/>
      <c r="M2" s="9"/>
      <c r="N2" s="10"/>
      <c r="O2" s="9" t="s">
        <v>119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9.1" customHeight="1" thickBot="1" x14ac:dyDescent="0.4">
      <c r="A3" s="169">
        <v>50452</v>
      </c>
      <c r="B3" s="233" t="s">
        <v>109</v>
      </c>
      <c r="C3" s="171" t="s">
        <v>235</v>
      </c>
      <c r="D3" s="177">
        <v>2403</v>
      </c>
      <c r="E3" s="171" t="s">
        <v>169</v>
      </c>
      <c r="F3" s="176">
        <v>100</v>
      </c>
      <c r="G3" s="189"/>
      <c r="H3" s="158"/>
      <c r="I3" s="161"/>
      <c r="J3" s="161"/>
      <c r="K3" s="23"/>
      <c r="L3" s="23"/>
      <c r="M3" s="23"/>
      <c r="N3" s="24"/>
      <c r="O3" s="24"/>
      <c r="P3" s="269">
        <f t="shared" ref="P3:P44" si="0">IF(Q3=6,SUM(F3:N3)-SMALL(F3:N3,1),IF(Q3=8,SUM(F3:N3),SUM(F3:N3)))+O3</f>
        <v>100</v>
      </c>
      <c r="Q3" s="26">
        <f t="shared" ref="Q3:Q44" si="1">COUNTA(F3:N3)</f>
        <v>1</v>
      </c>
      <c r="R3" s="143">
        <f t="shared" ref="R3:R20" si="2">SUM(F3:N3)+O3</f>
        <v>100</v>
      </c>
      <c r="S3" s="27"/>
      <c r="T3" s="28">
        <v>10</v>
      </c>
      <c r="U3" s="141" t="s">
        <v>142</v>
      </c>
      <c r="V3" s="30">
        <f t="shared" ref="V3:V41" si="3">SUMIF($D$3:$D$76,T3,$P$3:$P$76)</f>
        <v>70</v>
      </c>
      <c r="W3" s="31"/>
      <c r="X3" s="32">
        <f>SUMIF($D$3:$D$101,T3,$P$3:$P$101)</f>
        <v>70</v>
      </c>
      <c r="Y3" s="19"/>
      <c r="Z3" s="33"/>
      <c r="AA3" s="33"/>
      <c r="AB3" s="33"/>
      <c r="AC3" s="33"/>
    </row>
    <row r="4" spans="1:29" ht="29.1" customHeight="1" thickBot="1" x14ac:dyDescent="0.45">
      <c r="A4" s="169">
        <v>88405</v>
      </c>
      <c r="B4" s="233" t="s">
        <v>109</v>
      </c>
      <c r="C4" s="171" t="s">
        <v>236</v>
      </c>
      <c r="D4" s="237">
        <v>2112</v>
      </c>
      <c r="E4" s="171" t="s">
        <v>160</v>
      </c>
      <c r="F4" s="256">
        <v>90</v>
      </c>
      <c r="G4" s="189"/>
      <c r="H4" s="158"/>
      <c r="I4" s="161"/>
      <c r="J4" s="161"/>
      <c r="K4" s="23"/>
      <c r="L4" s="153"/>
      <c r="M4" s="153"/>
      <c r="N4" s="154"/>
      <c r="O4" s="24"/>
      <c r="P4" s="269">
        <f t="shared" si="0"/>
        <v>90</v>
      </c>
      <c r="Q4" s="26">
        <f t="shared" si="1"/>
        <v>1</v>
      </c>
      <c r="R4" s="143">
        <f t="shared" si="2"/>
        <v>90</v>
      </c>
      <c r="S4" s="27"/>
      <c r="T4" s="28">
        <v>48</v>
      </c>
      <c r="U4" s="141" t="s">
        <v>143</v>
      </c>
      <c r="V4" s="30">
        <f t="shared" si="3"/>
        <v>0</v>
      </c>
      <c r="W4" s="31"/>
      <c r="X4" s="32">
        <f t="shared" ref="X4:X64" si="4">SUMIF($D$3:$D$101,T4,$P$3:$P$101)</f>
        <v>0</v>
      </c>
      <c r="Y4" s="19"/>
      <c r="Z4" s="33"/>
      <c r="AA4" s="33"/>
      <c r="AB4" s="33"/>
      <c r="AC4" s="33"/>
    </row>
    <row r="5" spans="1:29" ht="29.1" customHeight="1" thickBot="1" x14ac:dyDescent="0.4">
      <c r="A5" s="169">
        <v>66709</v>
      </c>
      <c r="B5" s="233" t="s">
        <v>109</v>
      </c>
      <c r="C5" s="171" t="s">
        <v>237</v>
      </c>
      <c r="D5" s="237">
        <v>1757</v>
      </c>
      <c r="E5" s="171" t="s">
        <v>152</v>
      </c>
      <c r="F5" s="256">
        <v>80</v>
      </c>
      <c r="G5" s="189"/>
      <c r="H5" s="158"/>
      <c r="I5" s="161"/>
      <c r="J5" s="161"/>
      <c r="K5" s="23"/>
      <c r="L5" s="23"/>
      <c r="M5" s="23"/>
      <c r="N5" s="24"/>
      <c r="O5" s="24"/>
      <c r="P5" s="269">
        <f t="shared" si="0"/>
        <v>80</v>
      </c>
      <c r="Q5" s="26">
        <f t="shared" si="1"/>
        <v>1</v>
      </c>
      <c r="R5" s="143">
        <f t="shared" si="2"/>
        <v>80</v>
      </c>
      <c r="S5" s="27"/>
      <c r="T5" s="28">
        <v>1132</v>
      </c>
      <c r="U5" s="141" t="s">
        <v>144</v>
      </c>
      <c r="V5" s="30">
        <f t="shared" si="3"/>
        <v>0</v>
      </c>
      <c r="W5" s="31"/>
      <c r="X5" s="32">
        <f t="shared" si="4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69">
        <v>108401</v>
      </c>
      <c r="B6" s="233" t="s">
        <v>109</v>
      </c>
      <c r="C6" s="171" t="s">
        <v>238</v>
      </c>
      <c r="D6" s="237">
        <v>2612</v>
      </c>
      <c r="E6" s="171" t="s">
        <v>175</v>
      </c>
      <c r="F6" s="256">
        <v>60</v>
      </c>
      <c r="G6" s="189"/>
      <c r="H6" s="158"/>
      <c r="I6" s="161"/>
      <c r="J6" s="161"/>
      <c r="K6" s="23"/>
      <c r="L6" s="23"/>
      <c r="M6" s="23"/>
      <c r="N6" s="24"/>
      <c r="O6" s="24"/>
      <c r="P6" s="269">
        <f t="shared" si="0"/>
        <v>60</v>
      </c>
      <c r="Q6" s="26">
        <f t="shared" si="1"/>
        <v>1</v>
      </c>
      <c r="R6" s="143">
        <f t="shared" si="2"/>
        <v>60</v>
      </c>
      <c r="S6" s="27"/>
      <c r="T6" s="28">
        <v>1140</v>
      </c>
      <c r="U6" s="141" t="s">
        <v>145</v>
      </c>
      <c r="V6" s="30">
        <f t="shared" si="3"/>
        <v>0</v>
      </c>
      <c r="W6" s="31"/>
      <c r="X6" s="32">
        <f t="shared" si="4"/>
        <v>0</v>
      </c>
      <c r="Y6" s="19"/>
      <c r="Z6" s="33"/>
      <c r="AA6" s="33"/>
      <c r="AB6" s="33"/>
      <c r="AC6" s="33"/>
    </row>
    <row r="7" spans="1:29" ht="29.1" customHeight="1" thickBot="1" x14ac:dyDescent="0.4">
      <c r="A7" s="169">
        <v>137647</v>
      </c>
      <c r="B7" s="233" t="s">
        <v>109</v>
      </c>
      <c r="C7" s="171" t="s">
        <v>239</v>
      </c>
      <c r="D7" s="237">
        <v>10</v>
      </c>
      <c r="E7" s="171" t="s">
        <v>142</v>
      </c>
      <c r="F7" s="256">
        <v>50</v>
      </c>
      <c r="G7" s="189"/>
      <c r="H7" s="158"/>
      <c r="I7" s="161"/>
      <c r="J7" s="161"/>
      <c r="K7" s="23"/>
      <c r="L7" s="23"/>
      <c r="M7" s="23"/>
      <c r="N7" s="24"/>
      <c r="O7" s="24"/>
      <c r="P7" s="269">
        <f t="shared" si="0"/>
        <v>50</v>
      </c>
      <c r="Q7" s="26">
        <f t="shared" si="1"/>
        <v>1</v>
      </c>
      <c r="R7" s="143">
        <f t="shared" si="2"/>
        <v>50</v>
      </c>
      <c r="S7" s="27"/>
      <c r="T7" s="28">
        <v>1172</v>
      </c>
      <c r="U7" s="141" t="s">
        <v>146</v>
      </c>
      <c r="V7" s="30">
        <f t="shared" si="3"/>
        <v>0</v>
      </c>
      <c r="W7" s="31"/>
      <c r="X7" s="32">
        <f t="shared" si="4"/>
        <v>0</v>
      </c>
      <c r="Y7" s="19"/>
      <c r="Z7" s="33"/>
      <c r="AA7" s="33"/>
      <c r="AB7" s="33"/>
      <c r="AC7" s="33"/>
    </row>
    <row r="8" spans="1:29" ht="29.1" customHeight="1" thickBot="1" x14ac:dyDescent="0.4">
      <c r="A8" s="169">
        <v>36727</v>
      </c>
      <c r="B8" s="233" t="s">
        <v>109</v>
      </c>
      <c r="C8" s="171" t="s">
        <v>240</v>
      </c>
      <c r="D8" s="177">
        <v>2041</v>
      </c>
      <c r="E8" s="171" t="s">
        <v>157</v>
      </c>
      <c r="F8" s="175">
        <v>40</v>
      </c>
      <c r="G8" s="189"/>
      <c r="H8" s="158"/>
      <c r="I8" s="161"/>
      <c r="J8" s="161"/>
      <c r="K8" s="23"/>
      <c r="L8" s="23"/>
      <c r="M8" s="23"/>
      <c r="N8" s="24"/>
      <c r="O8" s="24"/>
      <c r="P8" s="269">
        <f t="shared" si="0"/>
        <v>40</v>
      </c>
      <c r="Q8" s="26">
        <f t="shared" si="1"/>
        <v>1</v>
      </c>
      <c r="R8" s="143">
        <f t="shared" si="2"/>
        <v>40</v>
      </c>
      <c r="S8" s="27"/>
      <c r="T8" s="28">
        <v>1174</v>
      </c>
      <c r="U8" s="141" t="s">
        <v>147</v>
      </c>
      <c r="V8" s="30">
        <f t="shared" si="3"/>
        <v>0</v>
      </c>
      <c r="W8" s="31"/>
      <c r="X8" s="32">
        <f t="shared" si="4"/>
        <v>0</v>
      </c>
      <c r="Y8" s="19"/>
      <c r="Z8" s="33"/>
      <c r="AA8" s="33"/>
      <c r="AB8" s="33"/>
      <c r="AC8" s="33"/>
    </row>
    <row r="9" spans="1:29" ht="29.1" customHeight="1" thickBot="1" x14ac:dyDescent="0.4">
      <c r="A9" s="169">
        <v>102355</v>
      </c>
      <c r="B9" s="233" t="s">
        <v>109</v>
      </c>
      <c r="C9" s="171" t="s">
        <v>241</v>
      </c>
      <c r="D9" s="237">
        <v>2112</v>
      </c>
      <c r="E9" s="171" t="s">
        <v>160</v>
      </c>
      <c r="F9" s="256">
        <v>30</v>
      </c>
      <c r="G9" s="189"/>
      <c r="H9" s="158"/>
      <c r="I9" s="161"/>
      <c r="J9" s="161"/>
      <c r="K9" s="23"/>
      <c r="L9" s="23"/>
      <c r="M9" s="23"/>
      <c r="N9" s="24"/>
      <c r="O9" s="24"/>
      <c r="P9" s="269">
        <f t="shared" si="0"/>
        <v>30</v>
      </c>
      <c r="Q9" s="26">
        <f t="shared" si="1"/>
        <v>1</v>
      </c>
      <c r="R9" s="143">
        <f t="shared" si="2"/>
        <v>30</v>
      </c>
      <c r="S9" s="27"/>
      <c r="T9" s="28">
        <v>1180</v>
      </c>
      <c r="U9" s="141" t="s">
        <v>148</v>
      </c>
      <c r="V9" s="30">
        <f t="shared" si="3"/>
        <v>0</v>
      </c>
      <c r="W9" s="31"/>
      <c r="X9" s="32">
        <f t="shared" si="4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69">
        <v>133134</v>
      </c>
      <c r="B10" s="233" t="s">
        <v>109</v>
      </c>
      <c r="C10" s="171" t="s">
        <v>242</v>
      </c>
      <c r="D10" s="177">
        <v>2272</v>
      </c>
      <c r="E10" s="171" t="s">
        <v>166</v>
      </c>
      <c r="F10" s="175">
        <v>20</v>
      </c>
      <c r="G10" s="189"/>
      <c r="H10" s="158"/>
      <c r="I10" s="161"/>
      <c r="J10" s="161"/>
      <c r="K10" s="23"/>
      <c r="L10" s="23"/>
      <c r="M10" s="23"/>
      <c r="N10" s="24"/>
      <c r="O10" s="24"/>
      <c r="P10" s="269">
        <f t="shared" si="0"/>
        <v>20</v>
      </c>
      <c r="Q10" s="26">
        <f t="shared" si="1"/>
        <v>1</v>
      </c>
      <c r="R10" s="143">
        <f t="shared" si="2"/>
        <v>20</v>
      </c>
      <c r="S10" s="27"/>
      <c r="T10" s="28">
        <v>1298</v>
      </c>
      <c r="U10" s="141" t="s">
        <v>149</v>
      </c>
      <c r="V10" s="30">
        <f t="shared" si="3"/>
        <v>0</v>
      </c>
      <c r="W10" s="31"/>
      <c r="X10" s="32">
        <f t="shared" si="4"/>
        <v>0</v>
      </c>
      <c r="Y10" s="19"/>
      <c r="Z10" s="33"/>
      <c r="AA10" s="33"/>
      <c r="AB10" s="33"/>
      <c r="AC10" s="33"/>
    </row>
    <row r="11" spans="1:29" ht="29.1" customHeight="1" thickBot="1" x14ac:dyDescent="0.4">
      <c r="A11" s="169">
        <v>136028</v>
      </c>
      <c r="B11" s="233" t="s">
        <v>109</v>
      </c>
      <c r="C11" s="171" t="s">
        <v>243</v>
      </c>
      <c r="D11" s="237">
        <v>2609</v>
      </c>
      <c r="E11" s="171" t="s">
        <v>174</v>
      </c>
      <c r="F11" s="256">
        <v>15</v>
      </c>
      <c r="G11" s="189"/>
      <c r="H11" s="158"/>
      <c r="I11" s="161"/>
      <c r="J11" s="161"/>
      <c r="K11" s="23"/>
      <c r="L11" s="23"/>
      <c r="M11" s="23"/>
      <c r="N11" s="24"/>
      <c r="O11" s="24"/>
      <c r="P11" s="269">
        <f t="shared" si="0"/>
        <v>15</v>
      </c>
      <c r="Q11" s="26">
        <f t="shared" si="1"/>
        <v>1</v>
      </c>
      <c r="R11" s="143">
        <f t="shared" si="2"/>
        <v>15</v>
      </c>
      <c r="S11" s="27"/>
      <c r="T11" s="28">
        <v>1317</v>
      </c>
      <c r="U11" s="141" t="s">
        <v>150</v>
      </c>
      <c r="V11" s="30">
        <f t="shared" si="3"/>
        <v>0</v>
      </c>
      <c r="W11" s="31"/>
      <c r="X11" s="32">
        <f t="shared" si="4"/>
        <v>0</v>
      </c>
      <c r="Y11" s="19"/>
      <c r="Z11" s="33"/>
      <c r="AA11" s="33"/>
      <c r="AB11" s="33"/>
      <c r="AC11" s="33"/>
    </row>
    <row r="12" spans="1:29" ht="29.1" customHeight="1" thickBot="1" x14ac:dyDescent="0.4">
      <c r="A12" s="180">
        <v>110558</v>
      </c>
      <c r="B12" s="233" t="s">
        <v>109</v>
      </c>
      <c r="C12" s="171" t="s">
        <v>244</v>
      </c>
      <c r="D12" s="177">
        <v>10</v>
      </c>
      <c r="E12" s="171" t="s">
        <v>142</v>
      </c>
      <c r="F12" s="175">
        <v>12</v>
      </c>
      <c r="G12" s="175"/>
      <c r="H12" s="149"/>
      <c r="I12" s="23"/>
      <c r="J12" s="161"/>
      <c r="K12" s="23"/>
      <c r="L12" s="23"/>
      <c r="M12" s="23"/>
      <c r="N12" s="24"/>
      <c r="O12" s="24"/>
      <c r="P12" s="269">
        <f t="shared" si="0"/>
        <v>12</v>
      </c>
      <c r="Q12" s="26">
        <f t="shared" si="1"/>
        <v>1</v>
      </c>
      <c r="R12" s="143">
        <f t="shared" si="2"/>
        <v>12</v>
      </c>
      <c r="S12" s="27"/>
      <c r="T12" s="28">
        <v>1347</v>
      </c>
      <c r="U12" s="141" t="s">
        <v>45</v>
      </c>
      <c r="V12" s="30">
        <f t="shared" si="3"/>
        <v>9</v>
      </c>
      <c r="W12" s="31"/>
      <c r="X12" s="32">
        <f t="shared" si="4"/>
        <v>9</v>
      </c>
      <c r="Y12" s="19"/>
      <c r="Z12" s="33"/>
      <c r="AA12" s="33"/>
      <c r="AB12" s="33"/>
      <c r="AC12" s="33"/>
    </row>
    <row r="13" spans="1:29" ht="29.1" customHeight="1" thickBot="1" x14ac:dyDescent="0.4">
      <c r="A13" s="169">
        <v>135177</v>
      </c>
      <c r="B13" s="233" t="s">
        <v>109</v>
      </c>
      <c r="C13" s="171" t="s">
        <v>245</v>
      </c>
      <c r="D13" s="237">
        <v>1347</v>
      </c>
      <c r="E13" s="171" t="s">
        <v>45</v>
      </c>
      <c r="F13" s="256">
        <v>9</v>
      </c>
      <c r="G13" s="189"/>
      <c r="H13" s="158"/>
      <c r="I13" s="161"/>
      <c r="J13" s="161"/>
      <c r="K13" s="23"/>
      <c r="L13" s="23"/>
      <c r="M13" s="23"/>
      <c r="N13" s="24"/>
      <c r="O13" s="24"/>
      <c r="P13" s="269">
        <f t="shared" si="0"/>
        <v>9</v>
      </c>
      <c r="Q13" s="26">
        <f t="shared" si="1"/>
        <v>1</v>
      </c>
      <c r="R13" s="143">
        <f t="shared" si="2"/>
        <v>9</v>
      </c>
      <c r="S13" s="27"/>
      <c r="T13" s="28">
        <v>1451</v>
      </c>
      <c r="U13" s="141" t="s">
        <v>151</v>
      </c>
      <c r="V13" s="30">
        <f t="shared" si="3"/>
        <v>0</v>
      </c>
      <c r="W13" s="31"/>
      <c r="X13" s="32">
        <f t="shared" si="4"/>
        <v>0</v>
      </c>
      <c r="Y13" s="19"/>
      <c r="Z13" s="33"/>
      <c r="AA13" s="33"/>
      <c r="AB13" s="33"/>
      <c r="AC13" s="33"/>
    </row>
    <row r="14" spans="1:29" ht="29.1" customHeight="1" thickBot="1" x14ac:dyDescent="0.4">
      <c r="A14" s="169">
        <v>84427</v>
      </c>
      <c r="B14" s="233" t="s">
        <v>109</v>
      </c>
      <c r="C14" s="171" t="s">
        <v>246</v>
      </c>
      <c r="D14" s="177">
        <v>10</v>
      </c>
      <c r="E14" s="171" t="s">
        <v>142</v>
      </c>
      <c r="F14" s="175">
        <v>8</v>
      </c>
      <c r="G14" s="189"/>
      <c r="H14" s="158"/>
      <c r="I14" s="161"/>
      <c r="J14" s="161"/>
      <c r="K14" s="23"/>
      <c r="L14" s="23"/>
      <c r="M14" s="23"/>
      <c r="N14" s="24"/>
      <c r="O14" s="24"/>
      <c r="P14" s="269">
        <f t="shared" si="0"/>
        <v>8</v>
      </c>
      <c r="Q14" s="26">
        <f t="shared" si="1"/>
        <v>1</v>
      </c>
      <c r="R14" s="143">
        <f t="shared" si="2"/>
        <v>8</v>
      </c>
      <c r="S14" s="27"/>
      <c r="T14" s="28">
        <v>1757</v>
      </c>
      <c r="U14" s="141" t="s">
        <v>152</v>
      </c>
      <c r="V14" s="30">
        <f t="shared" si="3"/>
        <v>80</v>
      </c>
      <c r="W14" s="31"/>
      <c r="X14" s="32">
        <f t="shared" si="4"/>
        <v>80</v>
      </c>
      <c r="Y14" s="19"/>
      <c r="Z14" s="33"/>
      <c r="AA14" s="33"/>
      <c r="AB14" s="33"/>
      <c r="AC14" s="33"/>
    </row>
    <row r="15" spans="1:29" ht="29.1" customHeight="1" thickBot="1" x14ac:dyDescent="0.4">
      <c r="A15" s="169">
        <v>100796</v>
      </c>
      <c r="B15" s="233" t="s">
        <v>109</v>
      </c>
      <c r="C15" s="171" t="s">
        <v>247</v>
      </c>
      <c r="D15" s="177">
        <v>1988</v>
      </c>
      <c r="E15" s="171" t="s">
        <v>154</v>
      </c>
      <c r="F15" s="175">
        <v>7</v>
      </c>
      <c r="G15" s="189"/>
      <c r="H15" s="158"/>
      <c r="I15" s="161"/>
      <c r="J15" s="161"/>
      <c r="K15" s="23"/>
      <c r="L15" s="23"/>
      <c r="M15" s="23"/>
      <c r="N15" s="24"/>
      <c r="O15" s="24"/>
      <c r="P15" s="269">
        <f t="shared" si="0"/>
        <v>7</v>
      </c>
      <c r="Q15" s="26">
        <f t="shared" si="1"/>
        <v>1</v>
      </c>
      <c r="R15" s="143">
        <f t="shared" si="2"/>
        <v>7</v>
      </c>
      <c r="S15" s="27"/>
      <c r="T15" s="28">
        <v>1773</v>
      </c>
      <c r="U15" s="141" t="s">
        <v>71</v>
      </c>
      <c r="V15" s="30">
        <f t="shared" si="3"/>
        <v>0</v>
      </c>
      <c r="W15" s="31"/>
      <c r="X15" s="32">
        <f t="shared" si="4"/>
        <v>0</v>
      </c>
      <c r="Y15" s="19"/>
      <c r="Z15" s="33"/>
      <c r="AA15" s="33"/>
      <c r="AB15" s="33"/>
      <c r="AC15" s="33"/>
    </row>
    <row r="16" spans="1:29" ht="29.1" customHeight="1" thickBot="1" x14ac:dyDescent="0.4">
      <c r="A16" s="169">
        <v>117193</v>
      </c>
      <c r="B16" s="233" t="s">
        <v>109</v>
      </c>
      <c r="C16" s="171" t="s">
        <v>248</v>
      </c>
      <c r="D16" s="237">
        <v>2112</v>
      </c>
      <c r="E16" s="171" t="s">
        <v>160</v>
      </c>
      <c r="F16" s="256">
        <v>5</v>
      </c>
      <c r="G16" s="189"/>
      <c r="H16" s="158"/>
      <c r="I16" s="161"/>
      <c r="J16" s="161"/>
      <c r="K16" s="23"/>
      <c r="L16" s="23"/>
      <c r="M16" s="23"/>
      <c r="N16" s="24"/>
      <c r="O16" s="24"/>
      <c r="P16" s="269">
        <f t="shared" si="0"/>
        <v>5</v>
      </c>
      <c r="Q16" s="26">
        <f t="shared" si="1"/>
        <v>1</v>
      </c>
      <c r="R16" s="143">
        <f t="shared" si="2"/>
        <v>5</v>
      </c>
      <c r="S16" s="27"/>
      <c r="T16" s="28">
        <v>1843</v>
      </c>
      <c r="U16" s="141" t="s">
        <v>153</v>
      </c>
      <c r="V16" s="30">
        <f t="shared" si="3"/>
        <v>0</v>
      </c>
      <c r="W16" s="31"/>
      <c r="X16" s="32">
        <f t="shared" si="4"/>
        <v>0</v>
      </c>
      <c r="Y16" s="19"/>
      <c r="Z16" s="33"/>
      <c r="AA16" s="33"/>
      <c r="AB16" s="33"/>
      <c r="AC16" s="33"/>
    </row>
    <row r="17" spans="1:29" ht="29.1" customHeight="1" thickBot="1" x14ac:dyDescent="0.4">
      <c r="A17" s="169">
        <v>129738</v>
      </c>
      <c r="B17" s="233" t="s">
        <v>109</v>
      </c>
      <c r="C17" s="171" t="s">
        <v>249</v>
      </c>
      <c r="D17" s="237">
        <v>2609</v>
      </c>
      <c r="E17" s="171" t="s">
        <v>174</v>
      </c>
      <c r="F17" s="257">
        <v>5</v>
      </c>
      <c r="G17" s="189"/>
      <c r="H17" s="158"/>
      <c r="I17" s="161"/>
      <c r="J17" s="161"/>
      <c r="K17" s="23"/>
      <c r="L17" s="23"/>
      <c r="M17" s="23"/>
      <c r="N17" s="24"/>
      <c r="O17" s="24"/>
      <c r="P17" s="269">
        <f t="shared" si="0"/>
        <v>5</v>
      </c>
      <c r="Q17" s="26">
        <f t="shared" si="1"/>
        <v>1</v>
      </c>
      <c r="R17" s="143">
        <f t="shared" si="2"/>
        <v>5</v>
      </c>
      <c r="S17" s="27"/>
      <c r="T17" s="28">
        <v>1988</v>
      </c>
      <c r="U17" s="141" t="s">
        <v>154</v>
      </c>
      <c r="V17" s="30">
        <f t="shared" si="3"/>
        <v>7</v>
      </c>
      <c r="W17" s="31"/>
      <c r="X17" s="32">
        <f t="shared" si="4"/>
        <v>7</v>
      </c>
      <c r="Y17" s="19"/>
      <c r="Z17" s="6"/>
      <c r="AA17" s="6"/>
      <c r="AB17" s="6"/>
      <c r="AC17" s="6"/>
    </row>
    <row r="18" spans="1:29" ht="29.1" customHeight="1" thickBot="1" x14ac:dyDescent="0.4">
      <c r="A18" s="169">
        <v>84415</v>
      </c>
      <c r="B18" s="233" t="s">
        <v>109</v>
      </c>
      <c r="C18" s="171" t="s">
        <v>250</v>
      </c>
      <c r="D18" s="177">
        <v>2112</v>
      </c>
      <c r="E18" s="171" t="s">
        <v>160</v>
      </c>
      <c r="F18" s="176">
        <v>2</v>
      </c>
      <c r="G18" s="189"/>
      <c r="H18" s="158"/>
      <c r="I18" s="161"/>
      <c r="J18" s="161"/>
      <c r="K18" s="23"/>
      <c r="L18" s="23"/>
      <c r="M18" s="23"/>
      <c r="N18" s="24"/>
      <c r="O18" s="24"/>
      <c r="P18" s="269">
        <f t="shared" si="0"/>
        <v>2</v>
      </c>
      <c r="Q18" s="26">
        <f t="shared" si="1"/>
        <v>1</v>
      </c>
      <c r="R18" s="143">
        <f t="shared" si="2"/>
        <v>2</v>
      </c>
      <c r="S18" s="27"/>
      <c r="T18" s="28">
        <v>2005</v>
      </c>
      <c r="U18" s="141" t="s">
        <v>155</v>
      </c>
      <c r="V18" s="30">
        <f t="shared" si="3"/>
        <v>0</v>
      </c>
      <c r="W18" s="31"/>
      <c r="X18" s="32">
        <f t="shared" si="4"/>
        <v>0</v>
      </c>
      <c r="Y18" s="19"/>
      <c r="Z18" s="33"/>
      <c r="AA18" s="33"/>
      <c r="AB18" s="33"/>
      <c r="AC18" s="33"/>
    </row>
    <row r="19" spans="1:29" ht="29.1" customHeight="1" thickBot="1" x14ac:dyDescent="0.45">
      <c r="A19" s="169"/>
      <c r="B19" s="148" t="str">
        <f t="shared" ref="B19:B44" si="5">IF(Q19&lt;2,"NO","SI")</f>
        <v>NO</v>
      </c>
      <c r="C19" s="171"/>
      <c r="D19" s="237"/>
      <c r="E19" s="171"/>
      <c r="F19" s="256"/>
      <c r="G19" s="189"/>
      <c r="H19" s="158"/>
      <c r="I19" s="161"/>
      <c r="J19" s="161"/>
      <c r="K19" s="23"/>
      <c r="L19" s="153"/>
      <c r="M19" s="153"/>
      <c r="N19" s="154"/>
      <c r="O19" s="24"/>
      <c r="P19" s="269">
        <f t="shared" si="0"/>
        <v>0</v>
      </c>
      <c r="Q19" s="26">
        <f t="shared" si="1"/>
        <v>0</v>
      </c>
      <c r="R19" s="143">
        <f t="shared" si="2"/>
        <v>0</v>
      </c>
      <c r="S19" s="27"/>
      <c r="T19" s="28">
        <v>2015</v>
      </c>
      <c r="U19" s="141" t="s">
        <v>156</v>
      </c>
      <c r="V19" s="30">
        <f t="shared" si="3"/>
        <v>0</v>
      </c>
      <c r="W19" s="31"/>
      <c r="X19" s="32">
        <f t="shared" si="4"/>
        <v>0</v>
      </c>
      <c r="Y19" s="19"/>
      <c r="Z19" s="33"/>
      <c r="AA19" s="33"/>
      <c r="AB19" s="33"/>
      <c r="AC19" s="33"/>
    </row>
    <row r="20" spans="1:29" ht="29.1" customHeight="1" thickBot="1" x14ac:dyDescent="0.45">
      <c r="A20" s="169"/>
      <c r="B20" s="148" t="str">
        <f t="shared" si="5"/>
        <v>NO</v>
      </c>
      <c r="C20" s="171"/>
      <c r="D20" s="237"/>
      <c r="E20" s="171"/>
      <c r="F20" s="256"/>
      <c r="G20" s="189"/>
      <c r="H20" s="158"/>
      <c r="I20" s="161"/>
      <c r="J20" s="161"/>
      <c r="K20" s="23"/>
      <c r="L20" s="153"/>
      <c r="M20" s="153"/>
      <c r="N20" s="154"/>
      <c r="O20" s="24"/>
      <c r="P20" s="269">
        <f t="shared" si="0"/>
        <v>0</v>
      </c>
      <c r="Q20" s="26">
        <f t="shared" si="1"/>
        <v>0</v>
      </c>
      <c r="R20" s="143">
        <f t="shared" si="2"/>
        <v>0</v>
      </c>
      <c r="S20" s="27"/>
      <c r="T20" s="28">
        <v>2041</v>
      </c>
      <c r="U20" s="141" t="s">
        <v>157</v>
      </c>
      <c r="V20" s="30">
        <f t="shared" si="3"/>
        <v>40</v>
      </c>
      <c r="W20" s="31"/>
      <c r="X20" s="32">
        <f t="shared" si="4"/>
        <v>40</v>
      </c>
      <c r="Y20" s="19"/>
      <c r="Z20" s="33"/>
      <c r="AA20" s="33"/>
      <c r="AB20" s="33"/>
      <c r="AC20" s="33"/>
    </row>
    <row r="21" spans="1:29" ht="29.1" customHeight="1" thickBot="1" x14ac:dyDescent="0.4">
      <c r="A21" s="169"/>
      <c r="B21" s="148" t="str">
        <f t="shared" si="5"/>
        <v>NO</v>
      </c>
      <c r="C21" s="171"/>
      <c r="D21" s="177"/>
      <c r="E21" s="171"/>
      <c r="F21" s="175"/>
      <c r="G21" s="189"/>
      <c r="H21" s="158"/>
      <c r="I21" s="161"/>
      <c r="J21" s="161"/>
      <c r="K21" s="23"/>
      <c r="L21" s="23"/>
      <c r="M21" s="23"/>
      <c r="N21" s="24"/>
      <c r="O21" s="24"/>
      <c r="P21" s="269">
        <f t="shared" si="0"/>
        <v>0</v>
      </c>
      <c r="Q21" s="26">
        <f t="shared" si="1"/>
        <v>0</v>
      </c>
      <c r="R21" s="143">
        <v>0</v>
      </c>
      <c r="S21" s="27"/>
      <c r="T21" s="28">
        <v>2055</v>
      </c>
      <c r="U21" s="141" t="s">
        <v>158</v>
      </c>
      <c r="V21" s="30">
        <f t="shared" si="3"/>
        <v>0</v>
      </c>
      <c r="W21" s="31"/>
      <c r="X21" s="32">
        <f t="shared" si="4"/>
        <v>0</v>
      </c>
      <c r="Y21" s="19"/>
      <c r="Z21" s="6"/>
      <c r="AA21" s="6"/>
      <c r="AB21" s="6"/>
      <c r="AC21" s="6"/>
    </row>
    <row r="22" spans="1:29" ht="29.1" customHeight="1" thickBot="1" x14ac:dyDescent="0.4">
      <c r="A22" s="169"/>
      <c r="B22" s="148" t="str">
        <f t="shared" si="5"/>
        <v>NO</v>
      </c>
      <c r="C22" s="171"/>
      <c r="D22" s="237"/>
      <c r="E22" s="171"/>
      <c r="F22" s="256"/>
      <c r="G22" s="189"/>
      <c r="H22" s="158"/>
      <c r="I22" s="161"/>
      <c r="J22" s="161"/>
      <c r="K22" s="23"/>
      <c r="L22" s="23"/>
      <c r="M22" s="23"/>
      <c r="N22" s="24"/>
      <c r="O22" s="24"/>
      <c r="P22" s="269">
        <f t="shared" si="0"/>
        <v>0</v>
      </c>
      <c r="Q22" s="26">
        <f t="shared" si="1"/>
        <v>0</v>
      </c>
      <c r="R22" s="143">
        <f t="shared" ref="R22:R35" si="6">SUM(F22:N22)+O22</f>
        <v>0</v>
      </c>
      <c r="S22" s="27"/>
      <c r="T22" s="28">
        <v>2057</v>
      </c>
      <c r="U22" s="141" t="s">
        <v>159</v>
      </c>
      <c r="V22" s="30">
        <f t="shared" si="3"/>
        <v>0</v>
      </c>
      <c r="W22" s="31"/>
      <c r="X22" s="32">
        <f t="shared" si="4"/>
        <v>0</v>
      </c>
      <c r="Y22" s="19"/>
      <c r="Z22" s="6"/>
      <c r="AA22" s="6"/>
      <c r="AB22" s="6"/>
      <c r="AC22" s="6"/>
    </row>
    <row r="23" spans="1:29" ht="29.1" customHeight="1" thickBot="1" x14ac:dyDescent="0.4">
      <c r="A23" s="169"/>
      <c r="B23" s="148" t="str">
        <f t="shared" si="5"/>
        <v>NO</v>
      </c>
      <c r="C23" s="171"/>
      <c r="D23" s="237"/>
      <c r="E23" s="171"/>
      <c r="F23" s="175"/>
      <c r="G23" s="189"/>
      <c r="H23" s="158"/>
      <c r="I23" s="161"/>
      <c r="J23" s="161"/>
      <c r="K23" s="23"/>
      <c r="L23" s="23"/>
      <c r="M23" s="23"/>
      <c r="N23" s="24"/>
      <c r="O23" s="24"/>
      <c r="P23" s="269">
        <f t="shared" si="0"/>
        <v>0</v>
      </c>
      <c r="Q23" s="26">
        <f t="shared" si="1"/>
        <v>0</v>
      </c>
      <c r="R23" s="143">
        <f t="shared" si="6"/>
        <v>0</v>
      </c>
      <c r="S23" s="27"/>
      <c r="T23" s="28">
        <v>2112</v>
      </c>
      <c r="U23" s="141" t="s">
        <v>160</v>
      </c>
      <c r="V23" s="30">
        <f t="shared" si="3"/>
        <v>127</v>
      </c>
      <c r="W23" s="31"/>
      <c r="X23" s="32">
        <f t="shared" si="4"/>
        <v>127</v>
      </c>
      <c r="Y23" s="19"/>
      <c r="Z23" s="6"/>
      <c r="AA23" s="6"/>
      <c r="AB23" s="6"/>
      <c r="AC23" s="6"/>
    </row>
    <row r="24" spans="1:29" ht="29.1" customHeight="1" thickBot="1" x14ac:dyDescent="0.4">
      <c r="A24" s="169"/>
      <c r="B24" s="148" t="str">
        <f t="shared" si="5"/>
        <v>NO</v>
      </c>
      <c r="C24" s="171"/>
      <c r="D24" s="177"/>
      <c r="E24" s="171"/>
      <c r="F24" s="175"/>
      <c r="G24" s="189"/>
      <c r="H24" s="158"/>
      <c r="I24" s="161"/>
      <c r="J24" s="161"/>
      <c r="K24" s="23"/>
      <c r="L24" s="23"/>
      <c r="M24" s="23"/>
      <c r="N24" s="24"/>
      <c r="O24" s="24"/>
      <c r="P24" s="269">
        <f t="shared" si="0"/>
        <v>0</v>
      </c>
      <c r="Q24" s="26">
        <f t="shared" si="1"/>
        <v>0</v>
      </c>
      <c r="R24" s="143">
        <f t="shared" si="6"/>
        <v>0</v>
      </c>
      <c r="S24" s="27"/>
      <c r="T24" s="28">
        <v>2140</v>
      </c>
      <c r="U24" s="141" t="s">
        <v>161</v>
      </c>
      <c r="V24" s="30">
        <f t="shared" si="3"/>
        <v>0</v>
      </c>
      <c r="W24" s="31"/>
      <c r="X24" s="32">
        <f t="shared" si="4"/>
        <v>0</v>
      </c>
      <c r="Y24" s="19"/>
      <c r="Z24" s="33"/>
      <c r="AA24" s="33"/>
      <c r="AB24" s="33"/>
      <c r="AC24" s="33"/>
    </row>
    <row r="25" spans="1:29" ht="29.1" customHeight="1" thickBot="1" x14ac:dyDescent="0.4">
      <c r="A25" s="169"/>
      <c r="B25" s="148" t="str">
        <f t="shared" si="5"/>
        <v>NO</v>
      </c>
      <c r="C25" s="171"/>
      <c r="D25" s="177"/>
      <c r="E25" s="171"/>
      <c r="F25" s="175"/>
      <c r="G25" s="189"/>
      <c r="H25" s="158"/>
      <c r="I25" s="161"/>
      <c r="J25" s="161"/>
      <c r="K25" s="23"/>
      <c r="L25" s="23"/>
      <c r="M25" s="23"/>
      <c r="N25" s="24"/>
      <c r="O25" s="24"/>
      <c r="P25" s="269">
        <f t="shared" si="0"/>
        <v>0</v>
      </c>
      <c r="Q25" s="26">
        <f t="shared" si="1"/>
        <v>0</v>
      </c>
      <c r="R25" s="143">
        <f t="shared" si="6"/>
        <v>0</v>
      </c>
      <c r="S25" s="27"/>
      <c r="T25" s="28">
        <v>2142</v>
      </c>
      <c r="U25" s="141" t="s">
        <v>162</v>
      </c>
      <c r="V25" s="30">
        <f t="shared" si="3"/>
        <v>0</v>
      </c>
      <c r="W25" s="31"/>
      <c r="X25" s="32">
        <f t="shared" si="4"/>
        <v>0</v>
      </c>
      <c r="Y25" s="19"/>
      <c r="Z25" s="6"/>
      <c r="AA25" s="6"/>
      <c r="AB25" s="6"/>
      <c r="AC25" s="6"/>
    </row>
    <row r="26" spans="1:29" ht="29.1" customHeight="1" thickBot="1" x14ac:dyDescent="0.4">
      <c r="A26" s="169"/>
      <c r="B26" s="148" t="str">
        <f t="shared" si="5"/>
        <v>NO</v>
      </c>
      <c r="C26" s="171"/>
      <c r="D26" s="177"/>
      <c r="E26" s="171"/>
      <c r="F26" s="175"/>
      <c r="G26" s="189"/>
      <c r="H26" s="158"/>
      <c r="I26" s="161"/>
      <c r="J26" s="161"/>
      <c r="K26" s="23"/>
      <c r="L26" s="23"/>
      <c r="M26" s="23"/>
      <c r="N26" s="24"/>
      <c r="O26" s="24"/>
      <c r="P26" s="269">
        <f t="shared" si="0"/>
        <v>0</v>
      </c>
      <c r="Q26" s="26">
        <f t="shared" si="1"/>
        <v>0</v>
      </c>
      <c r="R26" s="143">
        <f t="shared" si="6"/>
        <v>0</v>
      </c>
      <c r="S26" s="27"/>
      <c r="T26" s="28">
        <v>2144</v>
      </c>
      <c r="U26" s="141" t="s">
        <v>163</v>
      </c>
      <c r="V26" s="30">
        <f t="shared" si="3"/>
        <v>0</v>
      </c>
      <c r="W26" s="31"/>
      <c r="X26" s="32">
        <f t="shared" si="4"/>
        <v>0</v>
      </c>
      <c r="Y26" s="19"/>
      <c r="Z26" s="6"/>
      <c r="AA26" s="6"/>
      <c r="AB26" s="6"/>
      <c r="AC26" s="6"/>
    </row>
    <row r="27" spans="1:29" ht="29.1" customHeight="1" thickBot="1" x14ac:dyDescent="0.4">
      <c r="A27" s="169"/>
      <c r="B27" s="148" t="str">
        <f t="shared" si="5"/>
        <v>NO</v>
      </c>
      <c r="C27" s="171"/>
      <c r="D27" s="237"/>
      <c r="E27" s="171"/>
      <c r="F27" s="256"/>
      <c r="G27" s="189"/>
      <c r="H27" s="158"/>
      <c r="I27" s="161"/>
      <c r="J27" s="161"/>
      <c r="K27" s="23"/>
      <c r="L27" s="23"/>
      <c r="M27" s="23"/>
      <c r="N27" s="24"/>
      <c r="O27" s="24"/>
      <c r="P27" s="269">
        <f t="shared" si="0"/>
        <v>0</v>
      </c>
      <c r="Q27" s="26">
        <f t="shared" si="1"/>
        <v>0</v>
      </c>
      <c r="R27" s="143">
        <f t="shared" si="6"/>
        <v>0</v>
      </c>
      <c r="S27" s="27"/>
      <c r="T27" s="28">
        <v>2186</v>
      </c>
      <c r="U27" s="141" t="s">
        <v>164</v>
      </c>
      <c r="V27" s="30">
        <f t="shared" si="3"/>
        <v>0</v>
      </c>
      <c r="W27" s="31"/>
      <c r="X27" s="32">
        <f t="shared" si="4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169"/>
      <c r="B28" s="148" t="str">
        <f t="shared" si="5"/>
        <v>NO</v>
      </c>
      <c r="C28" s="171"/>
      <c r="D28" s="177"/>
      <c r="E28" s="171"/>
      <c r="F28" s="175"/>
      <c r="G28" s="189"/>
      <c r="H28" s="158"/>
      <c r="I28" s="161"/>
      <c r="J28" s="161"/>
      <c r="K28" s="23"/>
      <c r="L28" s="23"/>
      <c r="M28" s="23"/>
      <c r="N28" s="24"/>
      <c r="O28" s="24"/>
      <c r="P28" s="269">
        <f t="shared" si="0"/>
        <v>0</v>
      </c>
      <c r="Q28" s="26">
        <f t="shared" si="1"/>
        <v>0</v>
      </c>
      <c r="R28" s="143">
        <f t="shared" si="6"/>
        <v>0</v>
      </c>
      <c r="S28" s="27"/>
      <c r="T28" s="28">
        <v>2236</v>
      </c>
      <c r="U28" s="141" t="s">
        <v>165</v>
      </c>
      <c r="V28" s="30">
        <f t="shared" si="3"/>
        <v>0</v>
      </c>
      <c r="W28" s="31"/>
      <c r="X28" s="32">
        <f t="shared" si="4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169"/>
      <c r="B29" s="148" t="str">
        <f t="shared" si="5"/>
        <v>NO</v>
      </c>
      <c r="C29" s="171"/>
      <c r="D29" s="177"/>
      <c r="E29" s="171"/>
      <c r="F29" s="258"/>
      <c r="G29" s="189"/>
      <c r="H29" s="158"/>
      <c r="I29" s="161"/>
      <c r="J29" s="161"/>
      <c r="K29" s="23"/>
      <c r="L29" s="23"/>
      <c r="M29" s="23"/>
      <c r="N29" s="24"/>
      <c r="O29" s="24"/>
      <c r="P29" s="269">
        <f t="shared" si="0"/>
        <v>0</v>
      </c>
      <c r="Q29" s="26">
        <f t="shared" si="1"/>
        <v>0</v>
      </c>
      <c r="R29" s="143">
        <f t="shared" si="6"/>
        <v>0</v>
      </c>
      <c r="S29" s="27"/>
      <c r="T29" s="28">
        <v>2272</v>
      </c>
      <c r="U29" s="141" t="s">
        <v>166</v>
      </c>
      <c r="V29" s="30">
        <f t="shared" si="3"/>
        <v>20</v>
      </c>
      <c r="W29" s="31"/>
      <c r="X29" s="32">
        <f t="shared" si="4"/>
        <v>20</v>
      </c>
      <c r="Y29" s="19"/>
      <c r="Z29" s="6"/>
      <c r="AA29" s="6"/>
      <c r="AB29" s="6"/>
      <c r="AC29" s="6"/>
    </row>
    <row r="30" spans="1:29" ht="29.1" customHeight="1" thickBot="1" x14ac:dyDescent="0.4">
      <c r="A30" s="169"/>
      <c r="B30" s="148" t="str">
        <f t="shared" si="5"/>
        <v>NO</v>
      </c>
      <c r="C30" s="171"/>
      <c r="D30" s="177"/>
      <c r="E30" s="171"/>
      <c r="F30" s="189"/>
      <c r="G30" s="189"/>
      <c r="H30" s="158"/>
      <c r="I30" s="161"/>
      <c r="J30" s="161"/>
      <c r="K30" s="23"/>
      <c r="L30" s="23"/>
      <c r="M30" s="23"/>
      <c r="N30" s="24"/>
      <c r="O30" s="24"/>
      <c r="P30" s="269">
        <f t="shared" si="0"/>
        <v>0</v>
      </c>
      <c r="Q30" s="26">
        <f t="shared" si="1"/>
        <v>0</v>
      </c>
      <c r="R30" s="143">
        <f t="shared" si="6"/>
        <v>0</v>
      </c>
      <c r="S30" s="27"/>
      <c r="T30" s="28">
        <v>2362</v>
      </c>
      <c r="U30" s="141" t="s">
        <v>167</v>
      </c>
      <c r="V30" s="30">
        <f t="shared" si="3"/>
        <v>0</v>
      </c>
      <c r="W30" s="31"/>
      <c r="X30" s="32">
        <f t="shared" si="4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169"/>
      <c r="B31" s="148" t="str">
        <f t="shared" si="5"/>
        <v>NO</v>
      </c>
      <c r="C31" s="171"/>
      <c r="D31" s="177"/>
      <c r="E31" s="171"/>
      <c r="F31" s="175"/>
      <c r="G31" s="189"/>
      <c r="H31" s="158"/>
      <c r="I31" s="161"/>
      <c r="J31" s="161"/>
      <c r="K31" s="23"/>
      <c r="L31" s="23"/>
      <c r="M31" s="23"/>
      <c r="N31" s="24"/>
      <c r="O31" s="24"/>
      <c r="P31" s="269">
        <f t="shared" si="0"/>
        <v>0</v>
      </c>
      <c r="Q31" s="26">
        <f t="shared" si="1"/>
        <v>0</v>
      </c>
      <c r="R31" s="143">
        <f t="shared" si="6"/>
        <v>0</v>
      </c>
      <c r="S31" s="27"/>
      <c r="T31" s="28">
        <v>2397</v>
      </c>
      <c r="U31" s="141" t="s">
        <v>168</v>
      </c>
      <c r="V31" s="30">
        <f t="shared" si="3"/>
        <v>0</v>
      </c>
      <c r="W31" s="31"/>
      <c r="X31" s="32">
        <f t="shared" si="4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169"/>
      <c r="B32" s="148" t="str">
        <f t="shared" si="5"/>
        <v>NO</v>
      </c>
      <c r="C32" s="171"/>
      <c r="D32" s="177"/>
      <c r="E32" s="171"/>
      <c r="F32" s="174"/>
      <c r="G32" s="189"/>
      <c r="H32" s="158"/>
      <c r="I32" s="161"/>
      <c r="J32" s="161"/>
      <c r="K32" s="23"/>
      <c r="L32" s="23"/>
      <c r="M32" s="23"/>
      <c r="N32" s="24"/>
      <c r="O32" s="24"/>
      <c r="P32" s="269">
        <f t="shared" si="0"/>
        <v>0</v>
      </c>
      <c r="Q32" s="26">
        <f t="shared" si="1"/>
        <v>0</v>
      </c>
      <c r="R32" s="143">
        <f t="shared" si="6"/>
        <v>0</v>
      </c>
      <c r="S32" s="27"/>
      <c r="T32" s="28">
        <v>2403</v>
      </c>
      <c r="U32" s="141" t="s">
        <v>169</v>
      </c>
      <c r="V32" s="30">
        <f t="shared" si="3"/>
        <v>100</v>
      </c>
      <c r="W32" s="31"/>
      <c r="X32" s="32">
        <f t="shared" si="4"/>
        <v>100</v>
      </c>
      <c r="Y32" s="19"/>
      <c r="Z32" s="6"/>
      <c r="AA32" s="6"/>
      <c r="AB32" s="6"/>
      <c r="AC32" s="6"/>
    </row>
    <row r="33" spans="1:29" ht="29.1" customHeight="1" thickBot="1" x14ac:dyDescent="0.4">
      <c r="A33" s="169"/>
      <c r="B33" s="148" t="str">
        <f t="shared" si="5"/>
        <v>NO</v>
      </c>
      <c r="C33" s="171"/>
      <c r="D33" s="177"/>
      <c r="E33" s="171"/>
      <c r="F33" s="259"/>
      <c r="G33" s="189"/>
      <c r="H33" s="158"/>
      <c r="I33" s="161"/>
      <c r="J33" s="161"/>
      <c r="K33" s="23"/>
      <c r="L33" s="23"/>
      <c r="M33" s="23"/>
      <c r="N33" s="24"/>
      <c r="O33" s="24"/>
      <c r="P33" s="269">
        <f t="shared" si="0"/>
        <v>0</v>
      </c>
      <c r="Q33" s="26">
        <f t="shared" si="1"/>
        <v>0</v>
      </c>
      <c r="R33" s="143">
        <f t="shared" si="6"/>
        <v>0</v>
      </c>
      <c r="S33" s="27"/>
      <c r="T33" s="28">
        <v>2415</v>
      </c>
      <c r="U33" s="141" t="s">
        <v>170</v>
      </c>
      <c r="V33" s="30">
        <f t="shared" si="3"/>
        <v>0</v>
      </c>
      <c r="W33" s="31"/>
      <c r="X33" s="32">
        <f t="shared" si="4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169"/>
      <c r="B34" s="148" t="str">
        <f t="shared" si="5"/>
        <v>NO</v>
      </c>
      <c r="C34" s="171"/>
      <c r="D34" s="177"/>
      <c r="E34" s="171"/>
      <c r="F34" s="174"/>
      <c r="G34" s="189"/>
      <c r="H34" s="158"/>
      <c r="I34" s="161"/>
      <c r="J34" s="161"/>
      <c r="K34" s="23"/>
      <c r="L34" s="23"/>
      <c r="M34" s="23"/>
      <c r="N34" s="24"/>
      <c r="O34" s="24"/>
      <c r="P34" s="269">
        <f t="shared" si="0"/>
        <v>0</v>
      </c>
      <c r="Q34" s="26">
        <f t="shared" si="1"/>
        <v>0</v>
      </c>
      <c r="R34" s="143">
        <f t="shared" si="6"/>
        <v>0</v>
      </c>
      <c r="S34" s="27"/>
      <c r="T34" s="28">
        <v>2446</v>
      </c>
      <c r="U34" s="141" t="s">
        <v>171</v>
      </c>
      <c r="V34" s="30">
        <f t="shared" si="3"/>
        <v>0</v>
      </c>
      <c r="W34" s="31"/>
      <c r="X34" s="32">
        <f t="shared" si="4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169"/>
      <c r="B35" s="148" t="str">
        <f t="shared" si="5"/>
        <v>NO</v>
      </c>
      <c r="C35" s="171"/>
      <c r="D35" s="177"/>
      <c r="E35" s="171"/>
      <c r="F35" s="259"/>
      <c r="G35" s="189"/>
      <c r="H35" s="158"/>
      <c r="I35" s="161"/>
      <c r="J35" s="161"/>
      <c r="K35" s="23"/>
      <c r="L35" s="23"/>
      <c r="M35" s="23"/>
      <c r="N35" s="24"/>
      <c r="O35" s="24"/>
      <c r="P35" s="269">
        <f t="shared" si="0"/>
        <v>0</v>
      </c>
      <c r="Q35" s="26">
        <f t="shared" si="1"/>
        <v>0</v>
      </c>
      <c r="R35" s="143">
        <f t="shared" si="6"/>
        <v>0</v>
      </c>
      <c r="S35" s="27"/>
      <c r="T35" s="28">
        <v>2455</v>
      </c>
      <c r="U35" s="141" t="s">
        <v>172</v>
      </c>
      <c r="V35" s="30">
        <f t="shared" si="3"/>
        <v>0</v>
      </c>
      <c r="W35" s="31"/>
      <c r="X35" s="32">
        <f t="shared" si="4"/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169"/>
      <c r="B36" s="148" t="str">
        <f t="shared" si="5"/>
        <v>NO</v>
      </c>
      <c r="C36" s="171"/>
      <c r="D36" s="237"/>
      <c r="E36" s="171"/>
      <c r="F36" s="260"/>
      <c r="G36" s="189"/>
      <c r="H36" s="158"/>
      <c r="I36" s="161"/>
      <c r="J36" s="161"/>
      <c r="K36" s="23"/>
      <c r="L36" s="23"/>
      <c r="M36" s="23"/>
      <c r="N36" s="24"/>
      <c r="O36" s="9"/>
      <c r="P36" s="269">
        <f t="shared" si="0"/>
        <v>0</v>
      </c>
      <c r="Q36" s="26">
        <f t="shared" si="1"/>
        <v>0</v>
      </c>
      <c r="R36" s="143">
        <v>0</v>
      </c>
      <c r="S36" s="27"/>
      <c r="T36" s="28">
        <v>2513</v>
      </c>
      <c r="U36" s="141" t="s">
        <v>115</v>
      </c>
      <c r="V36" s="30">
        <f t="shared" si="3"/>
        <v>0</v>
      </c>
      <c r="W36" s="31"/>
      <c r="X36" s="32">
        <f t="shared" si="4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169"/>
      <c r="B37" s="148" t="str">
        <f t="shared" si="5"/>
        <v>NO</v>
      </c>
      <c r="C37" s="171"/>
      <c r="D37" s="177"/>
      <c r="E37" s="171"/>
      <c r="F37" s="23"/>
      <c r="G37" s="189"/>
      <c r="H37" s="158"/>
      <c r="I37" s="161"/>
      <c r="J37" s="161"/>
      <c r="K37" s="23"/>
      <c r="L37" s="23"/>
      <c r="M37" s="23"/>
      <c r="N37" s="24"/>
      <c r="O37" s="24"/>
      <c r="P37" s="269">
        <f t="shared" si="0"/>
        <v>0</v>
      </c>
      <c r="Q37" s="26">
        <f t="shared" si="1"/>
        <v>0</v>
      </c>
      <c r="R37" s="143">
        <v>0</v>
      </c>
      <c r="S37" s="27"/>
      <c r="T37" s="28">
        <v>2521</v>
      </c>
      <c r="U37" s="141" t="s">
        <v>112</v>
      </c>
      <c r="V37" s="30">
        <f t="shared" si="3"/>
        <v>0</v>
      </c>
      <c r="W37" s="31"/>
      <c r="X37" s="32">
        <f t="shared" si="4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169"/>
      <c r="B38" s="148" t="str">
        <f t="shared" si="5"/>
        <v>NO</v>
      </c>
      <c r="C38" s="171"/>
      <c r="D38" s="177"/>
      <c r="E38" s="171"/>
      <c r="F38" s="23"/>
      <c r="G38" s="189"/>
      <c r="H38" s="158"/>
      <c r="I38" s="161"/>
      <c r="J38" s="161"/>
      <c r="K38" s="23"/>
      <c r="L38" s="23"/>
      <c r="M38" s="23"/>
      <c r="N38" s="24"/>
      <c r="O38" s="24"/>
      <c r="P38" s="269">
        <f t="shared" si="0"/>
        <v>0</v>
      </c>
      <c r="Q38" s="26">
        <f t="shared" si="1"/>
        <v>0</v>
      </c>
      <c r="R38" s="143">
        <v>0</v>
      </c>
      <c r="S38" s="27"/>
      <c r="T38" s="28">
        <v>2526</v>
      </c>
      <c r="U38" s="141" t="s">
        <v>173</v>
      </c>
      <c r="V38" s="30">
        <f t="shared" si="3"/>
        <v>0</v>
      </c>
      <c r="W38" s="31"/>
      <c r="X38" s="32">
        <f t="shared" si="4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169"/>
      <c r="B39" s="148" t="str">
        <f t="shared" si="5"/>
        <v>NO</v>
      </c>
      <c r="C39" s="171"/>
      <c r="D39" s="177"/>
      <c r="E39" s="171"/>
      <c r="F39" s="261"/>
      <c r="G39" s="189"/>
      <c r="H39" s="158"/>
      <c r="I39" s="161"/>
      <c r="J39" s="161"/>
      <c r="K39" s="23"/>
      <c r="L39" s="23"/>
      <c r="M39" s="23"/>
      <c r="N39" s="24"/>
      <c r="O39" s="24"/>
      <c r="P39" s="269">
        <f t="shared" si="0"/>
        <v>0</v>
      </c>
      <c r="Q39" s="26">
        <f t="shared" si="1"/>
        <v>0</v>
      </c>
      <c r="R39" s="143">
        <v>0</v>
      </c>
      <c r="S39" s="27"/>
      <c r="T39" s="28">
        <v>2609</v>
      </c>
      <c r="U39" s="141" t="s">
        <v>174</v>
      </c>
      <c r="V39" s="30">
        <f t="shared" si="3"/>
        <v>20</v>
      </c>
      <c r="W39" s="31"/>
      <c r="X39" s="32">
        <f t="shared" si="4"/>
        <v>20</v>
      </c>
      <c r="Y39" s="19"/>
      <c r="Z39" s="6"/>
      <c r="AA39" s="6"/>
      <c r="AB39" s="6"/>
      <c r="AC39" s="6"/>
    </row>
    <row r="40" spans="1:29" ht="29.1" customHeight="1" thickBot="1" x14ac:dyDescent="0.4">
      <c r="A40" s="239"/>
      <c r="B40" s="148" t="str">
        <f t="shared" si="5"/>
        <v>NO</v>
      </c>
      <c r="C40" s="171"/>
      <c r="D40" s="177"/>
      <c r="E40" s="171"/>
      <c r="F40" s="23"/>
      <c r="G40" s="191"/>
      <c r="H40" s="158"/>
      <c r="I40" s="161"/>
      <c r="J40" s="161"/>
      <c r="K40" s="23"/>
      <c r="L40" s="23"/>
      <c r="M40" s="23"/>
      <c r="N40" s="24"/>
      <c r="O40" s="24"/>
      <c r="P40" s="269">
        <f t="shared" si="0"/>
        <v>0</v>
      </c>
      <c r="Q40" s="26">
        <f t="shared" si="1"/>
        <v>0</v>
      </c>
      <c r="R40" s="143">
        <v>0</v>
      </c>
      <c r="S40" s="27"/>
      <c r="T40" s="28">
        <v>2612</v>
      </c>
      <c r="U40" s="141" t="s">
        <v>175</v>
      </c>
      <c r="V40" s="30">
        <f t="shared" si="3"/>
        <v>60</v>
      </c>
      <c r="W40" s="31"/>
      <c r="X40" s="32">
        <f t="shared" si="4"/>
        <v>60</v>
      </c>
      <c r="Y40" s="19"/>
      <c r="Z40" s="6"/>
      <c r="AA40" s="6"/>
      <c r="AB40" s="6"/>
      <c r="AC40" s="6"/>
    </row>
    <row r="41" spans="1:29" ht="29.1" customHeight="1" thickBot="1" x14ac:dyDescent="0.4">
      <c r="A41" s="148"/>
      <c r="B41" s="148" t="str">
        <f t="shared" si="5"/>
        <v>NO</v>
      </c>
      <c r="C41" s="171"/>
      <c r="D41" s="171"/>
      <c r="E41" s="171"/>
      <c r="F41" s="261"/>
      <c r="G41" s="191"/>
      <c r="H41" s="161"/>
      <c r="I41" s="161"/>
      <c r="J41" s="161"/>
      <c r="K41" s="23"/>
      <c r="L41" s="23"/>
      <c r="M41" s="23"/>
      <c r="N41" s="24"/>
      <c r="O41" s="24"/>
      <c r="P41" s="269">
        <f t="shared" si="0"/>
        <v>0</v>
      </c>
      <c r="Q41" s="26">
        <f t="shared" si="1"/>
        <v>0</v>
      </c>
      <c r="R41" s="143">
        <v>0</v>
      </c>
      <c r="S41" s="27"/>
      <c r="T41" s="28">
        <v>2638</v>
      </c>
      <c r="U41" s="141" t="s">
        <v>176</v>
      </c>
      <c r="V41" s="30">
        <f t="shared" si="3"/>
        <v>0</v>
      </c>
      <c r="W41" s="31"/>
      <c r="X41" s="32">
        <f t="shared" si="4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148"/>
      <c r="B42" s="148" t="str">
        <f t="shared" si="5"/>
        <v>NO</v>
      </c>
      <c r="C42" s="171"/>
      <c r="D42" s="177"/>
      <c r="E42" s="171"/>
      <c r="F42" s="261"/>
      <c r="G42" s="191"/>
      <c r="H42" s="161"/>
      <c r="I42" s="161"/>
      <c r="J42" s="161"/>
      <c r="K42" s="23"/>
      <c r="L42" s="23"/>
      <c r="M42" s="23"/>
      <c r="N42" s="24"/>
      <c r="O42" s="24"/>
      <c r="P42" s="269">
        <f t="shared" si="0"/>
        <v>0</v>
      </c>
      <c r="Q42" s="26">
        <f t="shared" si="1"/>
        <v>0</v>
      </c>
      <c r="R42" s="143">
        <v>0</v>
      </c>
      <c r="S42" s="27"/>
      <c r="T42" s="28"/>
      <c r="U42" s="141"/>
      <c r="V42" s="30"/>
      <c r="W42" s="31"/>
      <c r="X42" s="32">
        <f t="shared" si="4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169"/>
      <c r="B43" s="148" t="str">
        <f t="shared" si="5"/>
        <v>NO</v>
      </c>
      <c r="C43" s="171"/>
      <c r="D43" s="177"/>
      <c r="E43" s="171"/>
      <c r="F43" s="23"/>
      <c r="G43" s="191"/>
      <c r="H43" s="161"/>
      <c r="I43" s="161"/>
      <c r="J43" s="161"/>
      <c r="K43" s="23"/>
      <c r="L43" s="23"/>
      <c r="M43" s="23"/>
      <c r="N43" s="24"/>
      <c r="O43" s="24"/>
      <c r="P43" s="269">
        <f t="shared" si="0"/>
        <v>0</v>
      </c>
      <c r="Q43" s="26">
        <f t="shared" si="1"/>
        <v>0</v>
      </c>
      <c r="R43" s="143">
        <v>0</v>
      </c>
      <c r="S43" s="27"/>
      <c r="T43" s="28"/>
      <c r="U43" s="141"/>
      <c r="V43" s="30"/>
      <c r="W43" s="31"/>
      <c r="X43" s="32">
        <f t="shared" si="4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148"/>
      <c r="B44" s="148" t="str">
        <f t="shared" si="5"/>
        <v>NO</v>
      </c>
      <c r="C44" s="171"/>
      <c r="D44" s="237"/>
      <c r="E44" s="171"/>
      <c r="F44" s="23"/>
      <c r="G44" s="191"/>
      <c r="H44" s="161"/>
      <c r="I44" s="161"/>
      <c r="J44" s="161"/>
      <c r="K44" s="23"/>
      <c r="L44" s="23"/>
      <c r="M44" s="23"/>
      <c r="N44" s="24"/>
      <c r="O44" s="24"/>
      <c r="P44" s="269">
        <f t="shared" si="0"/>
        <v>0</v>
      </c>
      <c r="Q44" s="26">
        <f t="shared" si="1"/>
        <v>0</v>
      </c>
      <c r="R44" s="143">
        <v>0</v>
      </c>
      <c r="S44" s="27"/>
      <c r="T44" s="28"/>
      <c r="U44" s="141"/>
      <c r="V44" s="30"/>
      <c r="W44" s="31"/>
      <c r="X44" s="32">
        <f t="shared" si="4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148"/>
      <c r="B45" s="148" t="str">
        <f>IF(Q45&lt;2,"NO","SI")</f>
        <v>NO</v>
      </c>
      <c r="C45" s="171"/>
      <c r="D45" s="171"/>
      <c r="E45" s="171"/>
      <c r="F45" s="23"/>
      <c r="G45" s="23"/>
      <c r="H45" s="23"/>
      <c r="I45" s="161"/>
      <c r="J45" s="161"/>
      <c r="K45" s="23"/>
      <c r="L45" s="23"/>
      <c r="M45" s="23"/>
      <c r="N45" s="24"/>
      <c r="O45" s="264"/>
      <c r="P45" s="25">
        <f t="shared" ref="P45" si="7">IF(Q45=7,SUM(F45:N45)-SMALL(F45:N45,1)-SMALL(F45:N45,2),IF(Q45=6,SUM(F45:N45)-SMALL(F45:N45,1),SUM(F45:N45)))</f>
        <v>0</v>
      </c>
      <c r="Q45" s="26">
        <f t="shared" ref="Q45" si="8">COUNTA(F45:N45)</f>
        <v>0</v>
      </c>
      <c r="R45" s="143">
        <v>0</v>
      </c>
      <c r="S45" s="27"/>
      <c r="T45" s="28"/>
      <c r="U45" s="141"/>
      <c r="V45" s="30"/>
      <c r="W45" s="31"/>
      <c r="X45" s="32">
        <f t="shared" si="4"/>
        <v>0</v>
      </c>
      <c r="Y45" s="19"/>
      <c r="Z45" s="6"/>
      <c r="AA45" s="6"/>
      <c r="AB45" s="6"/>
      <c r="AC45" s="6"/>
    </row>
    <row r="46" spans="1:29" ht="29.1" customHeight="1" thickBot="1" x14ac:dyDescent="0.4">
      <c r="A46" s="148"/>
      <c r="B46" s="148" t="str">
        <f t="shared" ref="B46:B62" si="9">IF(Q46&lt;2,"NO","SI")</f>
        <v>NO</v>
      </c>
      <c r="C46" s="20"/>
      <c r="D46" s="21"/>
      <c r="E46" s="20"/>
      <c r="F46" s="23"/>
      <c r="G46" s="23"/>
      <c r="H46" s="23"/>
      <c r="I46" s="23"/>
      <c r="J46" s="23"/>
      <c r="K46" s="23"/>
      <c r="L46" s="23"/>
      <c r="M46" s="23"/>
      <c r="N46" s="24"/>
      <c r="O46" s="264"/>
      <c r="P46" s="25">
        <f t="shared" ref="P46:P62" si="10">IF(Q46=9,SUM(F46:N46)-SMALL(F46:N46,1)-SMALL(F46:N46,2),IF(Q46=8,SUM(F46:N46)-SMALL(F46:N46,1),SUM(F46:N46)))</f>
        <v>0</v>
      </c>
      <c r="Q46" s="26">
        <f t="shared" ref="Q46:Q62" si="11">COUNTA(F46:N46)</f>
        <v>0</v>
      </c>
      <c r="R46" s="143">
        <f t="shared" ref="R46:R62" si="12">SUM(F46:N46)</f>
        <v>0</v>
      </c>
      <c r="S46" s="35"/>
      <c r="T46" s="28"/>
      <c r="U46" s="141"/>
      <c r="V46" s="30"/>
      <c r="W46" s="31"/>
      <c r="X46" s="32">
        <f t="shared" si="4"/>
        <v>0</v>
      </c>
      <c r="Y46" s="19"/>
      <c r="Z46" s="6"/>
      <c r="AA46" s="6"/>
      <c r="AB46" s="6"/>
      <c r="AC46" s="6"/>
    </row>
    <row r="47" spans="1:29" ht="29.1" customHeight="1" thickBot="1" x14ac:dyDescent="0.4">
      <c r="A47" s="148"/>
      <c r="B47" s="148" t="str">
        <f t="shared" si="9"/>
        <v>NO</v>
      </c>
      <c r="C47" s="20"/>
      <c r="D47" s="21"/>
      <c r="E47" s="20"/>
      <c r="F47" s="23"/>
      <c r="G47" s="23"/>
      <c r="H47" s="23"/>
      <c r="I47" s="23"/>
      <c r="J47" s="23"/>
      <c r="K47" s="23"/>
      <c r="L47" s="23"/>
      <c r="M47" s="23"/>
      <c r="N47" s="24"/>
      <c r="O47" s="264"/>
      <c r="P47" s="25">
        <f t="shared" si="10"/>
        <v>0</v>
      </c>
      <c r="Q47" s="26">
        <f t="shared" si="11"/>
        <v>0</v>
      </c>
      <c r="R47" s="143">
        <f t="shared" si="12"/>
        <v>0</v>
      </c>
      <c r="S47" s="35"/>
      <c r="T47" s="28"/>
      <c r="U47" s="141"/>
      <c r="V47" s="30"/>
      <c r="W47" s="31"/>
      <c r="X47" s="32">
        <f t="shared" si="4"/>
        <v>0</v>
      </c>
      <c r="Y47" s="38"/>
      <c r="Z47" s="6"/>
      <c r="AA47" s="6"/>
      <c r="AB47" s="6"/>
      <c r="AC47" s="6"/>
    </row>
    <row r="48" spans="1:29" ht="29.1" customHeight="1" thickBot="1" x14ac:dyDescent="0.4">
      <c r="A48" s="148"/>
      <c r="B48" s="148" t="str">
        <f t="shared" si="9"/>
        <v>NO</v>
      </c>
      <c r="C48" s="20"/>
      <c r="D48" s="21"/>
      <c r="E48" s="20"/>
      <c r="F48" s="23"/>
      <c r="G48" s="23"/>
      <c r="H48" s="23"/>
      <c r="I48" s="23"/>
      <c r="J48" s="23"/>
      <c r="K48" s="23"/>
      <c r="L48" s="23"/>
      <c r="M48" s="23"/>
      <c r="N48" s="24"/>
      <c r="O48" s="264"/>
      <c r="P48" s="25">
        <f t="shared" si="10"/>
        <v>0</v>
      </c>
      <c r="Q48" s="26">
        <f t="shared" si="11"/>
        <v>0</v>
      </c>
      <c r="R48" s="143">
        <f t="shared" si="12"/>
        <v>0</v>
      </c>
      <c r="S48" s="19"/>
      <c r="T48" s="28"/>
      <c r="U48" s="141"/>
      <c r="V48" s="30"/>
      <c r="W48" s="31"/>
      <c r="X48" s="32">
        <f t="shared" si="4"/>
        <v>0</v>
      </c>
      <c r="Y48" s="38"/>
      <c r="Z48" s="6"/>
      <c r="AA48" s="6"/>
      <c r="AB48" s="6"/>
      <c r="AC48" s="6"/>
    </row>
    <row r="49" spans="1:29" ht="29.1" customHeight="1" thickBot="1" x14ac:dyDescent="0.4">
      <c r="A49" s="148"/>
      <c r="B49" s="148" t="str">
        <f t="shared" si="9"/>
        <v>NO</v>
      </c>
      <c r="C49" s="20"/>
      <c r="D49" s="21"/>
      <c r="E49" s="20"/>
      <c r="F49" s="23"/>
      <c r="G49" s="23"/>
      <c r="H49" s="23"/>
      <c r="I49" s="23"/>
      <c r="J49" s="23"/>
      <c r="K49" s="23"/>
      <c r="L49" s="23"/>
      <c r="M49" s="23"/>
      <c r="N49" s="24"/>
      <c r="O49" s="264"/>
      <c r="P49" s="25">
        <f t="shared" si="10"/>
        <v>0</v>
      </c>
      <c r="Q49" s="26">
        <f t="shared" si="11"/>
        <v>0</v>
      </c>
      <c r="R49" s="143">
        <f t="shared" si="12"/>
        <v>0</v>
      </c>
      <c r="S49" s="35"/>
      <c r="T49" s="28"/>
      <c r="U49" s="141"/>
      <c r="V49" s="30"/>
      <c r="W49" s="31"/>
      <c r="X49" s="32">
        <f t="shared" si="4"/>
        <v>0</v>
      </c>
      <c r="Y49" s="6"/>
      <c r="Z49" s="6"/>
      <c r="AA49" s="6"/>
      <c r="AB49" s="6"/>
      <c r="AC49" s="6"/>
    </row>
    <row r="50" spans="1:29" ht="29.1" customHeight="1" thickBot="1" x14ac:dyDescent="0.4">
      <c r="A50" s="148"/>
      <c r="B50" s="148" t="str">
        <f t="shared" si="9"/>
        <v>NO</v>
      </c>
      <c r="C50" s="20"/>
      <c r="D50" s="21"/>
      <c r="E50" s="20"/>
      <c r="F50" s="23"/>
      <c r="G50" s="23"/>
      <c r="H50" s="23"/>
      <c r="I50" s="23"/>
      <c r="J50" s="23"/>
      <c r="K50" s="23"/>
      <c r="L50" s="23"/>
      <c r="M50" s="23"/>
      <c r="N50" s="24"/>
      <c r="O50" s="264"/>
      <c r="P50" s="25">
        <f t="shared" si="10"/>
        <v>0</v>
      </c>
      <c r="Q50" s="26">
        <f t="shared" si="11"/>
        <v>0</v>
      </c>
      <c r="R50" s="143">
        <f t="shared" si="12"/>
        <v>0</v>
      </c>
      <c r="S50" s="35"/>
      <c r="T50" s="28"/>
      <c r="U50" s="141"/>
      <c r="V50" s="30"/>
      <c r="W50" s="31"/>
      <c r="X50" s="32">
        <f t="shared" si="4"/>
        <v>0</v>
      </c>
      <c r="Y50" s="6"/>
      <c r="Z50" s="6"/>
      <c r="AA50" s="6"/>
      <c r="AB50" s="6"/>
      <c r="AC50" s="6"/>
    </row>
    <row r="51" spans="1:29" ht="29.1" customHeight="1" thickBot="1" x14ac:dyDescent="0.4">
      <c r="A51" s="148"/>
      <c r="B51" s="148" t="str">
        <f t="shared" si="9"/>
        <v>NO</v>
      </c>
      <c r="C51" s="20"/>
      <c r="D51" s="21"/>
      <c r="E51" s="20"/>
      <c r="F51" s="23"/>
      <c r="G51" s="23"/>
      <c r="H51" s="23"/>
      <c r="I51" s="23"/>
      <c r="J51" s="23"/>
      <c r="K51" s="23"/>
      <c r="L51" s="23"/>
      <c r="M51" s="23"/>
      <c r="N51" s="24"/>
      <c r="O51" s="264"/>
      <c r="P51" s="25">
        <f t="shared" si="10"/>
        <v>0</v>
      </c>
      <c r="Q51" s="26">
        <f t="shared" si="11"/>
        <v>0</v>
      </c>
      <c r="R51" s="143">
        <f t="shared" si="12"/>
        <v>0</v>
      </c>
      <c r="S51" s="35"/>
      <c r="T51" s="28"/>
      <c r="U51" s="141"/>
      <c r="V51" s="30"/>
      <c r="W51" s="31"/>
      <c r="X51" s="32">
        <f t="shared" si="4"/>
        <v>0</v>
      </c>
      <c r="Y51" s="6"/>
      <c r="Z51" s="6"/>
      <c r="AA51" s="6"/>
      <c r="AB51" s="6"/>
      <c r="AC51" s="6"/>
    </row>
    <row r="52" spans="1:29" ht="29.1" customHeight="1" thickBot="1" x14ac:dyDescent="0.4">
      <c r="A52" s="148"/>
      <c r="B52" s="148" t="str">
        <f t="shared" si="9"/>
        <v>NO</v>
      </c>
      <c r="C52" s="133"/>
      <c r="D52" s="21"/>
      <c r="E52" s="21"/>
      <c r="F52" s="23"/>
      <c r="G52" s="23"/>
      <c r="H52" s="23"/>
      <c r="I52" s="23"/>
      <c r="J52" s="23"/>
      <c r="K52" s="23"/>
      <c r="L52" s="23"/>
      <c r="M52" s="23"/>
      <c r="N52" s="24"/>
      <c r="O52" s="264"/>
      <c r="P52" s="25">
        <f t="shared" si="10"/>
        <v>0</v>
      </c>
      <c r="Q52" s="26">
        <f t="shared" si="11"/>
        <v>0</v>
      </c>
      <c r="R52" s="143">
        <f t="shared" si="12"/>
        <v>0</v>
      </c>
      <c r="S52" s="35"/>
      <c r="T52" s="28"/>
      <c r="U52" s="141"/>
      <c r="V52" s="30"/>
      <c r="W52" s="31"/>
      <c r="X52" s="32">
        <f t="shared" si="4"/>
        <v>0</v>
      </c>
      <c r="Y52" s="6"/>
      <c r="Z52" s="6"/>
      <c r="AA52" s="6"/>
      <c r="AB52" s="6"/>
      <c r="AC52" s="6"/>
    </row>
    <row r="53" spans="1:29" ht="29.1" customHeight="1" thickBot="1" x14ac:dyDescent="0.4">
      <c r="A53" s="148"/>
      <c r="B53" s="148" t="str">
        <f t="shared" si="9"/>
        <v>NO</v>
      </c>
      <c r="C53" s="133"/>
      <c r="D53" s="21"/>
      <c r="E53" s="21"/>
      <c r="F53" s="23"/>
      <c r="G53" s="23"/>
      <c r="H53" s="23"/>
      <c r="I53" s="23"/>
      <c r="J53" s="23"/>
      <c r="K53" s="23"/>
      <c r="L53" s="23"/>
      <c r="M53" s="23"/>
      <c r="N53" s="24"/>
      <c r="O53" s="264"/>
      <c r="P53" s="25">
        <f t="shared" si="10"/>
        <v>0</v>
      </c>
      <c r="Q53" s="26">
        <f t="shared" si="11"/>
        <v>0</v>
      </c>
      <c r="R53" s="143">
        <f t="shared" si="12"/>
        <v>0</v>
      </c>
      <c r="S53" s="19"/>
      <c r="T53" s="28"/>
      <c r="U53" s="141"/>
      <c r="V53" s="30"/>
      <c r="W53" s="31"/>
      <c r="X53" s="32">
        <f t="shared" si="4"/>
        <v>0</v>
      </c>
      <c r="Y53" s="6"/>
      <c r="Z53" s="6"/>
      <c r="AA53" s="6"/>
      <c r="AB53" s="6"/>
      <c r="AC53" s="6"/>
    </row>
    <row r="54" spans="1:29" ht="29.1" customHeight="1" thickBot="1" x14ac:dyDescent="0.4">
      <c r="A54" s="148"/>
      <c r="B54" s="148" t="str">
        <f t="shared" si="9"/>
        <v>NO</v>
      </c>
      <c r="C54" s="133"/>
      <c r="D54" s="21"/>
      <c r="E54" s="21"/>
      <c r="F54" s="23"/>
      <c r="G54" s="23"/>
      <c r="H54" s="23"/>
      <c r="I54" s="23"/>
      <c r="J54" s="23"/>
      <c r="K54" s="23"/>
      <c r="L54" s="23"/>
      <c r="M54" s="23"/>
      <c r="N54" s="24"/>
      <c r="O54" s="264"/>
      <c r="P54" s="25">
        <f t="shared" si="10"/>
        <v>0</v>
      </c>
      <c r="Q54" s="26">
        <f t="shared" si="11"/>
        <v>0</v>
      </c>
      <c r="R54" s="143">
        <f t="shared" si="12"/>
        <v>0</v>
      </c>
      <c r="S54" s="19"/>
      <c r="T54" s="28"/>
      <c r="U54" s="141"/>
      <c r="V54" s="30"/>
      <c r="W54" s="31"/>
      <c r="X54" s="32">
        <f t="shared" si="4"/>
        <v>0</v>
      </c>
      <c r="Y54" s="6"/>
      <c r="Z54" s="6"/>
      <c r="AA54" s="6"/>
      <c r="AB54" s="6"/>
      <c r="AC54" s="6"/>
    </row>
    <row r="55" spans="1:29" ht="29.1" customHeight="1" thickBot="1" x14ac:dyDescent="0.4">
      <c r="A55" s="148"/>
      <c r="B55" s="148" t="str">
        <f t="shared" si="9"/>
        <v>NO</v>
      </c>
      <c r="C55" s="20"/>
      <c r="D55" s="21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64"/>
      <c r="P55" s="25">
        <f t="shared" si="10"/>
        <v>0</v>
      </c>
      <c r="Q55" s="26">
        <f t="shared" si="11"/>
        <v>0</v>
      </c>
      <c r="R55" s="143">
        <f t="shared" si="12"/>
        <v>0</v>
      </c>
      <c r="S55" s="19"/>
      <c r="T55" s="28"/>
      <c r="U55" s="141"/>
      <c r="V55" s="30"/>
      <c r="W55" s="31"/>
      <c r="X55" s="32">
        <f t="shared" si="4"/>
        <v>0</v>
      </c>
      <c r="Y55" s="6"/>
      <c r="Z55" s="6"/>
      <c r="AA55" s="6"/>
      <c r="AB55" s="6"/>
      <c r="AC55" s="6"/>
    </row>
    <row r="56" spans="1:29" ht="29.1" customHeight="1" thickBot="1" x14ac:dyDescent="0.4">
      <c r="A56" s="148"/>
      <c r="B56" s="148" t="str">
        <f t="shared" si="9"/>
        <v>NO</v>
      </c>
      <c r="C56" s="21"/>
      <c r="D56" s="21"/>
      <c r="E56" s="21"/>
      <c r="F56" s="23"/>
      <c r="G56" s="23"/>
      <c r="H56" s="23"/>
      <c r="I56" s="23"/>
      <c r="J56" s="23"/>
      <c r="K56" s="23"/>
      <c r="L56" s="23"/>
      <c r="M56" s="23"/>
      <c r="N56" s="24"/>
      <c r="O56" s="264"/>
      <c r="P56" s="25">
        <f t="shared" si="10"/>
        <v>0</v>
      </c>
      <c r="Q56" s="26">
        <f t="shared" si="11"/>
        <v>0</v>
      </c>
      <c r="R56" s="143">
        <f t="shared" si="12"/>
        <v>0</v>
      </c>
      <c r="S56" s="19"/>
      <c r="T56" s="28"/>
      <c r="U56" s="141"/>
      <c r="V56" s="30"/>
      <c r="W56" s="31"/>
      <c r="X56" s="32">
        <f t="shared" si="4"/>
        <v>0</v>
      </c>
      <c r="Y56" s="6"/>
      <c r="Z56" s="6"/>
      <c r="AA56" s="6"/>
      <c r="AB56" s="6"/>
      <c r="AC56" s="6"/>
    </row>
    <row r="57" spans="1:29" ht="29.1" customHeight="1" thickBot="1" x14ac:dyDescent="0.4">
      <c r="A57" s="148"/>
      <c r="B57" s="148" t="str">
        <f t="shared" si="9"/>
        <v>NO</v>
      </c>
      <c r="C57" s="21"/>
      <c r="D57" s="21"/>
      <c r="E57" s="21"/>
      <c r="F57" s="23"/>
      <c r="G57" s="23"/>
      <c r="H57" s="23"/>
      <c r="I57" s="23"/>
      <c r="J57" s="23"/>
      <c r="K57" s="23"/>
      <c r="L57" s="23"/>
      <c r="M57" s="23"/>
      <c r="N57" s="24"/>
      <c r="O57" s="264"/>
      <c r="P57" s="25">
        <f t="shared" si="10"/>
        <v>0</v>
      </c>
      <c r="Q57" s="26">
        <f t="shared" si="11"/>
        <v>0</v>
      </c>
      <c r="R57" s="143">
        <f t="shared" si="12"/>
        <v>0</v>
      </c>
      <c r="S57" s="19"/>
      <c r="T57" s="28"/>
      <c r="U57" s="141"/>
      <c r="V57" s="30"/>
      <c r="W57" s="31"/>
      <c r="X57" s="32">
        <f t="shared" si="4"/>
        <v>0</v>
      </c>
      <c r="Y57" s="6"/>
      <c r="Z57" s="6"/>
      <c r="AA57" s="6"/>
      <c r="AB57" s="6"/>
      <c r="AC57" s="6"/>
    </row>
    <row r="58" spans="1:29" ht="29.1" customHeight="1" thickBot="1" x14ac:dyDescent="0.4">
      <c r="A58" s="148"/>
      <c r="B58" s="148" t="str">
        <f t="shared" si="9"/>
        <v>NO</v>
      </c>
      <c r="C58" s="21"/>
      <c r="D58" s="21"/>
      <c r="E58" s="21"/>
      <c r="F58" s="23"/>
      <c r="G58" s="23"/>
      <c r="H58" s="23"/>
      <c r="I58" s="23"/>
      <c r="J58" s="23"/>
      <c r="K58" s="23"/>
      <c r="L58" s="23"/>
      <c r="M58" s="23"/>
      <c r="N58" s="24"/>
      <c r="O58" s="264"/>
      <c r="P58" s="25">
        <f t="shared" si="10"/>
        <v>0</v>
      </c>
      <c r="Q58" s="26">
        <f t="shared" si="11"/>
        <v>0</v>
      </c>
      <c r="R58" s="143">
        <f t="shared" si="12"/>
        <v>0</v>
      </c>
      <c r="S58" s="19"/>
      <c r="T58" s="28"/>
      <c r="U58" s="141"/>
      <c r="V58" s="30"/>
      <c r="W58" s="31"/>
      <c r="X58" s="32">
        <f t="shared" si="4"/>
        <v>0</v>
      </c>
      <c r="Y58" s="6"/>
      <c r="Z58" s="6"/>
      <c r="AA58" s="6"/>
      <c r="AB58" s="6"/>
      <c r="AC58" s="6"/>
    </row>
    <row r="59" spans="1:29" ht="29.1" customHeight="1" thickBot="1" x14ac:dyDescent="0.4">
      <c r="A59" s="148"/>
      <c r="B59" s="148" t="str">
        <f t="shared" si="9"/>
        <v>NO</v>
      </c>
      <c r="C59" s="21"/>
      <c r="D59" s="21"/>
      <c r="E59" s="21"/>
      <c r="F59" s="23"/>
      <c r="G59" s="23"/>
      <c r="H59" s="23"/>
      <c r="I59" s="23"/>
      <c r="J59" s="23"/>
      <c r="K59" s="23"/>
      <c r="L59" s="23"/>
      <c r="M59" s="23"/>
      <c r="N59" s="24"/>
      <c r="O59" s="264"/>
      <c r="P59" s="25">
        <f t="shared" si="10"/>
        <v>0</v>
      </c>
      <c r="Q59" s="26">
        <f t="shared" si="11"/>
        <v>0</v>
      </c>
      <c r="R59" s="143">
        <f t="shared" si="12"/>
        <v>0</v>
      </c>
      <c r="S59" s="19"/>
      <c r="T59" s="28"/>
      <c r="U59" s="141"/>
      <c r="V59" s="30"/>
      <c r="W59" s="31"/>
      <c r="X59" s="32">
        <f t="shared" si="4"/>
        <v>0</v>
      </c>
      <c r="Y59" s="6"/>
      <c r="Z59" s="6"/>
      <c r="AA59" s="6"/>
      <c r="AB59" s="6"/>
      <c r="AC59" s="6"/>
    </row>
    <row r="60" spans="1:29" ht="29.1" customHeight="1" thickBot="1" x14ac:dyDescent="0.4">
      <c r="A60" s="148"/>
      <c r="B60" s="148" t="str">
        <f t="shared" si="9"/>
        <v>NO</v>
      </c>
      <c r="C60" s="21"/>
      <c r="D60" s="21"/>
      <c r="E60" s="21"/>
      <c r="F60" s="23"/>
      <c r="G60" s="23"/>
      <c r="H60" s="23"/>
      <c r="I60" s="23"/>
      <c r="J60" s="23"/>
      <c r="K60" s="23"/>
      <c r="L60" s="23"/>
      <c r="M60" s="23"/>
      <c r="N60" s="24"/>
      <c r="O60" s="264"/>
      <c r="P60" s="25">
        <f t="shared" si="10"/>
        <v>0</v>
      </c>
      <c r="Q60" s="26">
        <f t="shared" si="11"/>
        <v>0</v>
      </c>
      <c r="R60" s="143">
        <f t="shared" si="12"/>
        <v>0</v>
      </c>
      <c r="S60" s="19"/>
      <c r="T60" s="28"/>
      <c r="U60" s="141"/>
      <c r="V60" s="30">
        <f t="shared" ref="V60:V82" si="13">SUMIF($D$3:$D$76,T60,$Q$3:$Q$76)</f>
        <v>0</v>
      </c>
      <c r="W60" s="31"/>
      <c r="X60" s="32">
        <f t="shared" si="4"/>
        <v>0</v>
      </c>
      <c r="Y60" s="6"/>
      <c r="Z60" s="6"/>
      <c r="AA60" s="6"/>
      <c r="AB60" s="6"/>
      <c r="AC60" s="6"/>
    </row>
    <row r="61" spans="1:29" ht="29.1" customHeight="1" thickBot="1" x14ac:dyDescent="0.4">
      <c r="A61" s="148"/>
      <c r="B61" s="148" t="str">
        <f t="shared" si="9"/>
        <v>NO</v>
      </c>
      <c r="C61" s="21"/>
      <c r="D61" s="21"/>
      <c r="E61" s="21"/>
      <c r="F61" s="23"/>
      <c r="G61" s="23"/>
      <c r="H61" s="23"/>
      <c r="I61" s="23"/>
      <c r="J61" s="23"/>
      <c r="K61" s="23"/>
      <c r="L61" s="23"/>
      <c r="M61" s="23"/>
      <c r="N61" s="24"/>
      <c r="O61" s="264"/>
      <c r="P61" s="25">
        <f t="shared" si="10"/>
        <v>0</v>
      </c>
      <c r="Q61" s="26">
        <f t="shared" si="11"/>
        <v>0</v>
      </c>
      <c r="R61" s="143">
        <f t="shared" si="12"/>
        <v>0</v>
      </c>
      <c r="S61" s="19"/>
      <c r="T61" s="28"/>
      <c r="U61" s="29"/>
      <c r="V61" s="30">
        <f t="shared" si="13"/>
        <v>0</v>
      </c>
      <c r="W61" s="31"/>
      <c r="X61" s="32">
        <f t="shared" si="4"/>
        <v>0</v>
      </c>
      <c r="Y61" s="6"/>
      <c r="Z61" s="6"/>
      <c r="AA61" s="6"/>
      <c r="AB61" s="6"/>
      <c r="AC61" s="6"/>
    </row>
    <row r="62" spans="1:29" ht="29.1" customHeight="1" thickBot="1" x14ac:dyDescent="0.4">
      <c r="A62" s="148"/>
      <c r="B62" s="148" t="str">
        <f t="shared" si="9"/>
        <v>NO</v>
      </c>
      <c r="C62" s="21"/>
      <c r="D62" s="21"/>
      <c r="E62" s="21"/>
      <c r="F62" s="23"/>
      <c r="G62" s="23"/>
      <c r="H62" s="23"/>
      <c r="I62" s="23"/>
      <c r="J62" s="23"/>
      <c r="K62" s="23"/>
      <c r="L62" s="23"/>
      <c r="M62" s="23"/>
      <c r="N62" s="24"/>
      <c r="O62" s="264"/>
      <c r="P62" s="25">
        <f t="shared" si="10"/>
        <v>0</v>
      </c>
      <c r="Q62" s="26">
        <f t="shared" si="11"/>
        <v>0</v>
      </c>
      <c r="R62" s="143">
        <f t="shared" si="12"/>
        <v>0</v>
      </c>
      <c r="S62" s="19"/>
      <c r="T62" s="28"/>
      <c r="U62" s="141"/>
      <c r="V62" s="30">
        <f t="shared" si="13"/>
        <v>0</v>
      </c>
      <c r="W62" s="31"/>
      <c r="X62" s="32">
        <f t="shared" si="4"/>
        <v>0</v>
      </c>
      <c r="Y62" s="6"/>
      <c r="Z62" s="6"/>
      <c r="AA62" s="6"/>
      <c r="AB62" s="6"/>
      <c r="AC62" s="6"/>
    </row>
    <row r="63" spans="1:29" ht="28.5" customHeight="1" thickBot="1" x14ac:dyDescent="0.4">
      <c r="A63" s="80"/>
      <c r="B63" s="80">
        <f>COUNTIF(B3:B62,"SI")</f>
        <v>16</v>
      </c>
      <c r="C63" s="80">
        <f>COUNTA(C3:C62)</f>
        <v>16</v>
      </c>
      <c r="D63" s="81"/>
      <c r="E63" s="81"/>
      <c r="F63" s="190">
        <f t="shared" ref="F63:K63" si="14">COUNTA(F3:F62)</f>
        <v>16</v>
      </c>
      <c r="G63" s="190">
        <v>33</v>
      </c>
      <c r="H63" s="190">
        <f t="shared" si="14"/>
        <v>0</v>
      </c>
      <c r="I63" s="190">
        <f t="shared" si="14"/>
        <v>0</v>
      </c>
      <c r="J63" s="190">
        <f t="shared" si="14"/>
        <v>0</v>
      </c>
      <c r="K63" s="190">
        <f t="shared" si="14"/>
        <v>0</v>
      </c>
      <c r="L63" s="81"/>
      <c r="M63" s="81"/>
      <c r="N63" s="82"/>
      <c r="O63" s="267"/>
      <c r="P63" s="64">
        <f>SUM(P3:P62)</f>
        <v>533</v>
      </c>
      <c r="Q63" s="46"/>
      <c r="R63" s="65">
        <f>SUM(R3:R62)</f>
        <v>533</v>
      </c>
      <c r="S63" s="19"/>
      <c r="T63" s="28"/>
      <c r="U63" s="29"/>
      <c r="V63" s="30">
        <f t="shared" si="13"/>
        <v>0</v>
      </c>
      <c r="W63" s="31"/>
      <c r="X63" s="32">
        <f t="shared" si="4"/>
        <v>0</v>
      </c>
      <c r="Y63" s="6"/>
      <c r="Z63" s="6"/>
      <c r="AA63" s="6"/>
      <c r="AB63" s="6"/>
      <c r="AC63" s="6"/>
    </row>
    <row r="64" spans="1:29" ht="27.4" customHeight="1" thickBot="1" x14ac:dyDescent="0.4">
      <c r="A64" s="6"/>
      <c r="B64" s="6"/>
      <c r="C64" s="6"/>
      <c r="D64" s="6"/>
      <c r="E64" s="6"/>
      <c r="F64" s="197"/>
      <c r="G64" s="6"/>
      <c r="H64" s="6"/>
      <c r="I64" s="6"/>
      <c r="J64" s="6"/>
      <c r="K64" s="6"/>
      <c r="L64" s="6"/>
      <c r="M64" s="6"/>
      <c r="N64" s="6"/>
      <c r="O64" s="69"/>
      <c r="P64" s="69"/>
      <c r="Q64" s="6"/>
      <c r="R64" s="69"/>
      <c r="S64" s="6"/>
      <c r="T64" s="28"/>
      <c r="U64" s="29"/>
      <c r="V64" s="30">
        <f t="shared" si="13"/>
        <v>0</v>
      </c>
      <c r="W64" s="31"/>
      <c r="X64" s="32">
        <f t="shared" si="4"/>
        <v>0</v>
      </c>
      <c r="Y64" s="6"/>
      <c r="Z64" s="6"/>
      <c r="AA64" s="6"/>
      <c r="AB64" s="6"/>
      <c r="AC64" s="6"/>
    </row>
    <row r="65" spans="1:29" ht="26.25" thickBot="1" x14ac:dyDescent="0.4">
      <c r="A65" s="178"/>
      <c r="B65" s="6"/>
      <c r="C65" s="48"/>
      <c r="D65" s="49"/>
      <c r="E65" s="49"/>
      <c r="F65" s="198"/>
      <c r="G65" s="49"/>
      <c r="H65" s="49"/>
      <c r="I65" s="49"/>
      <c r="J65" s="49"/>
      <c r="K65" s="49"/>
      <c r="L65" s="49"/>
      <c r="M65" s="49"/>
      <c r="N65" s="50"/>
      <c r="O65" s="50"/>
      <c r="P65" s="6"/>
      <c r="Q65" s="6"/>
      <c r="R65" s="6"/>
      <c r="S65" s="6"/>
      <c r="T65" s="28"/>
      <c r="U65" s="29"/>
      <c r="V65" s="30">
        <f t="shared" si="13"/>
        <v>0</v>
      </c>
      <c r="W65" s="6"/>
      <c r="X65" s="41">
        <f>SUM(X3:X64)</f>
        <v>533</v>
      </c>
      <c r="Y65" s="6"/>
      <c r="Z65" s="6"/>
      <c r="AA65" s="6"/>
      <c r="AB65" s="6"/>
      <c r="AC65" s="6"/>
    </row>
    <row r="66" spans="1:29" ht="15.6" customHeight="1" thickBot="1" x14ac:dyDescent="0.4">
      <c r="A66" s="182"/>
      <c r="B66" s="6"/>
      <c r="C66" s="51"/>
      <c r="D66" s="52"/>
      <c r="E66" s="52"/>
      <c r="F66" s="199"/>
      <c r="G66" s="52"/>
      <c r="H66" s="52"/>
      <c r="I66" s="52"/>
      <c r="J66" s="52"/>
      <c r="K66" s="52"/>
      <c r="L66" s="52"/>
      <c r="M66" s="52"/>
      <c r="N66" s="52"/>
      <c r="O66" s="52"/>
      <c r="P66" s="50"/>
      <c r="Q66" s="6"/>
      <c r="R66" s="6"/>
      <c r="S66" s="6"/>
      <c r="T66" s="28"/>
      <c r="U66" s="29"/>
      <c r="V66" s="30">
        <f t="shared" si="13"/>
        <v>0</v>
      </c>
      <c r="W66" s="6"/>
      <c r="X66" s="6"/>
      <c r="Y66" s="6"/>
      <c r="Z66" s="6"/>
      <c r="AA66" s="6"/>
      <c r="AB66" s="6"/>
      <c r="AC66" s="6"/>
    </row>
    <row r="67" spans="1:29" ht="15.6" customHeight="1" thickBot="1" x14ac:dyDescent="0.4">
      <c r="A67" s="182"/>
      <c r="B67" s="6"/>
      <c r="C67" s="51"/>
      <c r="D67" s="52"/>
      <c r="E67" s="52"/>
      <c r="F67" s="199"/>
      <c r="G67" s="52"/>
      <c r="H67" s="52"/>
      <c r="I67" s="52"/>
      <c r="J67" s="52"/>
      <c r="K67" s="52"/>
      <c r="L67" s="52"/>
      <c r="M67" s="52"/>
      <c r="N67" s="52"/>
      <c r="O67" s="52"/>
      <c r="P67" s="53"/>
      <c r="Q67" s="6"/>
      <c r="R67" s="6"/>
      <c r="S67" s="6"/>
      <c r="T67" s="28"/>
      <c r="U67" s="29"/>
      <c r="V67" s="30">
        <f t="shared" si="13"/>
        <v>0</v>
      </c>
      <c r="W67" s="6"/>
      <c r="X67" s="6"/>
      <c r="Y67" s="6"/>
      <c r="Z67" s="6"/>
      <c r="AA67" s="6"/>
      <c r="AB67" s="6"/>
      <c r="AC67" s="6"/>
    </row>
    <row r="68" spans="1:29" ht="15.6" customHeight="1" thickBot="1" x14ac:dyDescent="0.4">
      <c r="A68" s="179"/>
      <c r="B68" s="6"/>
      <c r="C68" s="54"/>
      <c r="D68" s="55"/>
      <c r="E68" s="55"/>
      <c r="F68" s="200"/>
      <c r="G68" s="55"/>
      <c r="H68" s="55"/>
      <c r="I68" s="55"/>
      <c r="J68" s="55"/>
      <c r="K68" s="55"/>
      <c r="L68" s="55"/>
      <c r="M68" s="55"/>
      <c r="N68" s="55"/>
      <c r="O68" s="55"/>
      <c r="P68" s="56"/>
      <c r="Q68" s="6"/>
      <c r="R68" s="6"/>
      <c r="S68" s="6"/>
      <c r="T68" s="28"/>
      <c r="U68" s="29"/>
      <c r="V68" s="30">
        <f t="shared" si="13"/>
        <v>0</v>
      </c>
      <c r="W68" s="6"/>
      <c r="X68" s="6"/>
      <c r="Y68" s="6"/>
      <c r="Z68" s="6"/>
      <c r="AA68" s="6"/>
      <c r="AB68" s="6"/>
      <c r="AC68" s="6"/>
    </row>
    <row r="69" spans="1:29" ht="18.600000000000001" customHeight="1" thickBot="1" x14ac:dyDescent="0.4">
      <c r="T69" s="28"/>
      <c r="U69" s="29"/>
      <c r="V69" s="30">
        <f t="shared" si="13"/>
        <v>0</v>
      </c>
      <c r="W69" s="6"/>
      <c r="X69" s="6"/>
    </row>
    <row r="70" spans="1:29" ht="18.600000000000001" customHeight="1" thickBot="1" x14ac:dyDescent="0.4">
      <c r="T70" s="28"/>
      <c r="U70" s="29"/>
      <c r="V70" s="30">
        <f t="shared" si="13"/>
        <v>0</v>
      </c>
    </row>
    <row r="71" spans="1:29" ht="18.600000000000001" customHeight="1" thickBot="1" x14ac:dyDescent="0.4">
      <c r="T71" s="28"/>
      <c r="U71" s="29"/>
      <c r="V71" s="30">
        <f t="shared" si="13"/>
        <v>0</v>
      </c>
    </row>
    <row r="72" spans="1:29" ht="18.600000000000001" customHeight="1" thickBot="1" x14ac:dyDescent="0.4">
      <c r="T72" s="28"/>
      <c r="U72" s="29"/>
      <c r="V72" s="30">
        <f t="shared" si="13"/>
        <v>0</v>
      </c>
    </row>
    <row r="73" spans="1:29" ht="18.600000000000001" customHeight="1" thickBot="1" x14ac:dyDescent="0.4">
      <c r="T73" s="28"/>
      <c r="U73" s="29"/>
      <c r="V73" s="30">
        <f t="shared" si="13"/>
        <v>0</v>
      </c>
    </row>
    <row r="74" spans="1:29" ht="18.600000000000001" customHeight="1" thickBot="1" x14ac:dyDescent="0.4">
      <c r="T74" s="28"/>
      <c r="U74" s="29"/>
      <c r="V74" s="30">
        <f t="shared" si="13"/>
        <v>0</v>
      </c>
    </row>
    <row r="75" spans="1:29" ht="18.600000000000001" customHeight="1" thickBot="1" x14ac:dyDescent="0.4">
      <c r="T75" s="28"/>
      <c r="U75" s="29"/>
      <c r="V75" s="30">
        <f t="shared" si="13"/>
        <v>0</v>
      </c>
    </row>
    <row r="76" spans="1:29" ht="18.600000000000001" customHeight="1" thickBot="1" x14ac:dyDescent="0.4">
      <c r="T76" s="28"/>
      <c r="U76" s="29"/>
      <c r="V76" s="30">
        <f t="shared" si="13"/>
        <v>0</v>
      </c>
    </row>
    <row r="77" spans="1:29" ht="18.600000000000001" customHeight="1" thickBot="1" x14ac:dyDescent="0.4">
      <c r="T77" s="28"/>
      <c r="U77" s="141"/>
      <c r="V77" s="30">
        <f t="shared" si="13"/>
        <v>0</v>
      </c>
    </row>
    <row r="78" spans="1:29" ht="18.600000000000001" customHeight="1" thickBot="1" x14ac:dyDescent="0.4">
      <c r="T78" s="28"/>
      <c r="U78" s="29"/>
      <c r="V78" s="30">
        <f t="shared" si="13"/>
        <v>0</v>
      </c>
    </row>
    <row r="79" spans="1:29" ht="18.600000000000001" customHeight="1" thickBot="1" x14ac:dyDescent="0.4">
      <c r="T79" s="28"/>
      <c r="U79" s="29"/>
      <c r="V79" s="30">
        <f t="shared" si="13"/>
        <v>0</v>
      </c>
    </row>
    <row r="80" spans="1:29" ht="18.600000000000001" customHeight="1" thickBot="1" x14ac:dyDescent="0.4">
      <c r="T80" s="28"/>
      <c r="U80" s="141"/>
      <c r="V80" s="30">
        <f t="shared" si="13"/>
        <v>0</v>
      </c>
    </row>
    <row r="81" spans="20:22" ht="18.600000000000001" customHeight="1" thickBot="1" x14ac:dyDescent="0.4">
      <c r="T81" s="28"/>
      <c r="U81" s="29"/>
      <c r="V81" s="30">
        <f t="shared" si="13"/>
        <v>0</v>
      </c>
    </row>
    <row r="82" spans="20:22" ht="18.600000000000001" customHeight="1" thickBot="1" x14ac:dyDescent="0.4">
      <c r="T82" s="28"/>
      <c r="U82" s="29"/>
      <c r="V82" s="30">
        <f t="shared" si="13"/>
        <v>0</v>
      </c>
    </row>
    <row r="83" spans="20:22" ht="18.600000000000001" customHeight="1" x14ac:dyDescent="0.2">
      <c r="T83" s="6"/>
      <c r="U83" s="6"/>
    </row>
    <row r="84" spans="20:22" ht="18.600000000000001" customHeight="1" x14ac:dyDescent="0.2">
      <c r="T84" s="6"/>
      <c r="U84" s="6"/>
    </row>
    <row r="85" spans="20:22" ht="18.600000000000001" customHeight="1" x14ac:dyDescent="0.2">
      <c r="T85" s="6"/>
      <c r="U85" s="6"/>
    </row>
    <row r="86" spans="20:22" ht="18.600000000000001" customHeight="1" x14ac:dyDescent="0.2">
      <c r="T86" s="6"/>
      <c r="U86" s="6"/>
    </row>
    <row r="87" spans="20:22" ht="18.600000000000001" customHeight="1" x14ac:dyDescent="0.2">
      <c r="T87" s="6"/>
      <c r="U87" s="6"/>
    </row>
    <row r="88" spans="20:22" ht="18.600000000000001" customHeight="1" x14ac:dyDescent="0.2">
      <c r="T88" s="6"/>
      <c r="U88" s="6"/>
    </row>
    <row r="89" spans="20:22" ht="18.600000000000001" customHeight="1" x14ac:dyDescent="0.2">
      <c r="T89" s="6"/>
      <c r="U89" s="6"/>
    </row>
    <row r="90" spans="20:22" ht="18.600000000000001" customHeight="1" x14ac:dyDescent="0.2">
      <c r="T90" s="6"/>
      <c r="U90" s="6"/>
    </row>
    <row r="91" spans="20:22" ht="18.600000000000001" customHeight="1" x14ac:dyDescent="0.2">
      <c r="T91" s="6"/>
      <c r="U91" s="6"/>
    </row>
    <row r="92" spans="20:22" ht="18.600000000000001" customHeight="1" x14ac:dyDescent="0.2">
      <c r="T92" s="6"/>
      <c r="U92" s="6"/>
    </row>
    <row r="93" spans="20:22" ht="18.600000000000001" customHeight="1" x14ac:dyDescent="0.2">
      <c r="T93" s="6"/>
      <c r="U93" s="6"/>
    </row>
  </sheetData>
  <sortState xmlns:xlrd2="http://schemas.microsoft.com/office/spreadsheetml/2017/richdata2" ref="A3:R44">
    <sortCondition descending="1" ref="P3:P44"/>
  </sortState>
  <mergeCells count="1">
    <mergeCell ref="B1:G1"/>
  </mergeCells>
  <conditionalFormatting sqref="A3:B62">
    <cfRule type="containsText" dxfId="17" priority="1" stopIfTrue="1" operator="containsText" text="SI">
      <formula>NOT(ISERROR(SEARCH("SI",A3)))</formula>
    </cfRule>
    <cfRule type="containsText" dxfId="16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M</oddHeader>
    <oddFooter>&amp;L&amp;"Helvetica,Regular"&amp;12&amp;K000000&amp;P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A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V3" sqref="V3"/>
    </sheetView>
  </sheetViews>
  <sheetFormatPr defaultColWidth="11.42578125" defaultRowHeight="18.600000000000001" customHeight="1" x14ac:dyDescent="0.2"/>
  <cols>
    <col min="1" max="1" width="17.7109375" style="1" customWidth="1"/>
    <col min="2" max="2" width="11.42578125" style="1" customWidth="1"/>
    <col min="3" max="3" width="56.85546875" style="1" customWidth="1"/>
    <col min="4" max="4" width="13.7109375" style="1" customWidth="1"/>
    <col min="5" max="5" width="70.140625" style="1" customWidth="1"/>
    <col min="6" max="7" width="23.42578125" style="1" customWidth="1"/>
    <col min="8" max="8" width="22.42578125" style="1" customWidth="1"/>
    <col min="9" max="14" width="23" style="1" customWidth="1"/>
    <col min="15" max="15" width="31.28515625" style="1" bestFit="1" customWidth="1"/>
    <col min="16" max="16" width="24.28515625" style="1" customWidth="1"/>
    <col min="17" max="17" width="14.28515625" style="1" customWidth="1"/>
    <col min="18" max="18" width="32.7109375" style="1" bestFit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6.42578125" style="1" customWidth="1"/>
    <col min="25" max="26" width="11.42578125" style="1" customWidth="1"/>
    <col min="27" max="27" width="36.28515625" style="1" customWidth="1"/>
    <col min="28" max="28" width="11.42578125" style="1" customWidth="1"/>
    <col min="29" max="29" width="56.28515625" style="1" customWidth="1"/>
    <col min="30" max="261" width="11.42578125" style="1" customWidth="1"/>
  </cols>
  <sheetData>
    <row r="1" spans="1:29" ht="28.5" customHeight="1" thickBot="1" x14ac:dyDescent="0.45">
      <c r="A1"/>
      <c r="B1" s="272" t="s">
        <v>82</v>
      </c>
      <c r="C1" s="273"/>
      <c r="D1" s="273"/>
      <c r="E1" s="273"/>
      <c r="F1" s="273"/>
      <c r="G1" s="274"/>
      <c r="H1" s="83"/>
      <c r="I1" s="58"/>
      <c r="J1" s="58"/>
      <c r="K1" s="58"/>
      <c r="L1" s="58"/>
      <c r="M1" s="58"/>
      <c r="N1" s="58"/>
      <c r="O1" s="110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77.25" thickBot="1" x14ac:dyDescent="0.4">
      <c r="A2" s="156" t="s">
        <v>114</v>
      </c>
      <c r="B2" s="8" t="s">
        <v>69</v>
      </c>
      <c r="C2" s="156" t="s">
        <v>1</v>
      </c>
      <c r="D2" s="156" t="s">
        <v>70</v>
      </c>
      <c r="E2" s="156" t="s">
        <v>3</v>
      </c>
      <c r="F2" s="9" t="s">
        <v>136</v>
      </c>
      <c r="G2" s="9" t="s">
        <v>137</v>
      </c>
      <c r="H2" s="9" t="s">
        <v>138</v>
      </c>
      <c r="I2" s="9" t="s">
        <v>139</v>
      </c>
      <c r="J2" s="9" t="s">
        <v>140</v>
      </c>
      <c r="K2" s="9" t="s">
        <v>141</v>
      </c>
      <c r="L2" s="9"/>
      <c r="M2" s="9"/>
      <c r="N2" s="10"/>
      <c r="O2" s="9" t="s">
        <v>119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9.1" customHeight="1" thickBot="1" x14ac:dyDescent="0.4">
      <c r="A3" s="169"/>
      <c r="B3" s="233" t="s">
        <v>109</v>
      </c>
      <c r="C3" s="169"/>
      <c r="D3" s="169"/>
      <c r="E3" s="169"/>
      <c r="F3" s="149"/>
      <c r="G3" s="158"/>
      <c r="H3" s="161"/>
      <c r="I3" s="161"/>
      <c r="J3" s="23"/>
      <c r="K3" s="23"/>
      <c r="L3" s="23"/>
      <c r="M3" s="23"/>
      <c r="N3" s="24"/>
      <c r="O3" s="24"/>
      <c r="P3" s="269">
        <f t="shared" ref="P3:P24" si="0">IF(Q3=6,SUM(F3:N3)-SMALL(F3:N3,1),IF(Q3=8,SUM(F3:N3),SUM(F3:N3)))+O3</f>
        <v>0</v>
      </c>
      <c r="Q3" s="26">
        <f t="shared" ref="Q3:Q24" si="1">COUNTA(F3:N3)</f>
        <v>0</v>
      </c>
      <c r="R3" s="143">
        <f>SUM(F3:N3)</f>
        <v>0</v>
      </c>
      <c r="S3" s="27"/>
      <c r="T3" s="28">
        <v>10</v>
      </c>
      <c r="U3" s="141" t="s">
        <v>142</v>
      </c>
      <c r="V3" s="30">
        <f>SUMIF($D$3:$D$76,T3,$P$3:$P$76)</f>
        <v>0</v>
      </c>
      <c r="W3" s="31"/>
      <c r="X3" s="32">
        <f>SUMIF($D$3:$D$101,T3,$P$3:$P$101)</f>
        <v>0</v>
      </c>
      <c r="Y3" s="19"/>
      <c r="Z3" s="33"/>
      <c r="AA3" s="33"/>
      <c r="AB3" s="33"/>
      <c r="AC3" s="33"/>
    </row>
    <row r="4" spans="1:29" ht="29.1" customHeight="1" thickBot="1" x14ac:dyDescent="0.4">
      <c r="A4" s="180"/>
      <c r="B4" s="148" t="s">
        <v>251</v>
      </c>
      <c r="C4" s="169"/>
      <c r="D4" s="238"/>
      <c r="E4" s="169"/>
      <c r="F4" s="149"/>
      <c r="G4" s="158"/>
      <c r="H4" s="161"/>
      <c r="I4" s="161"/>
      <c r="J4" s="23"/>
      <c r="K4" s="23"/>
      <c r="L4" s="23"/>
      <c r="M4" s="23"/>
      <c r="N4" s="24"/>
      <c r="O4" s="24"/>
      <c r="P4" s="269">
        <f t="shared" si="0"/>
        <v>0</v>
      </c>
      <c r="Q4" s="26">
        <f t="shared" si="1"/>
        <v>0</v>
      </c>
      <c r="R4" s="143">
        <f>SUM(F4:N4)</f>
        <v>0</v>
      </c>
      <c r="S4" s="27"/>
      <c r="T4" s="28">
        <v>48</v>
      </c>
      <c r="U4" s="141" t="s">
        <v>143</v>
      </c>
      <c r="V4" s="30">
        <f t="shared" ref="V4:V59" si="2">SUMIF($D$3:$D$76,T4,$P$3:$P$76)</f>
        <v>0</v>
      </c>
      <c r="W4" s="31"/>
      <c r="X4" s="32">
        <f t="shared" ref="X4:X64" si="3">SUMIF($D$3:$D$101,T4,$P$3:$P$101)</f>
        <v>0</v>
      </c>
      <c r="Y4" s="19"/>
      <c r="Z4" s="33"/>
      <c r="AA4" s="33"/>
      <c r="AB4" s="33"/>
      <c r="AC4" s="33"/>
    </row>
    <row r="5" spans="1:29" ht="29.1" customHeight="1" thickBot="1" x14ac:dyDescent="0.4">
      <c r="A5" s="180"/>
      <c r="B5" s="148" t="s">
        <v>251</v>
      </c>
      <c r="C5" s="171"/>
      <c r="D5" s="177"/>
      <c r="E5" s="171"/>
      <c r="F5" s="149"/>
      <c r="G5" s="158"/>
      <c r="H5" s="161"/>
      <c r="I5" s="161"/>
      <c r="J5" s="23"/>
      <c r="K5" s="23"/>
      <c r="L5" s="23"/>
      <c r="M5" s="23"/>
      <c r="N5" s="24"/>
      <c r="O5" s="24"/>
      <c r="P5" s="269">
        <f t="shared" si="0"/>
        <v>0</v>
      </c>
      <c r="Q5" s="26">
        <f t="shared" si="1"/>
        <v>0</v>
      </c>
      <c r="R5" s="143">
        <f>SUM(F5:N5)</f>
        <v>0</v>
      </c>
      <c r="S5" s="27"/>
      <c r="T5" s="28">
        <v>1132</v>
      </c>
      <c r="U5" s="141" t="s">
        <v>144</v>
      </c>
      <c r="V5" s="30">
        <f t="shared" si="2"/>
        <v>0</v>
      </c>
      <c r="W5" s="31"/>
      <c r="X5" s="32">
        <f t="shared" si="3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69"/>
      <c r="B6" s="148" t="s">
        <v>251</v>
      </c>
      <c r="C6" s="169"/>
      <c r="D6" s="169"/>
      <c r="E6" s="169"/>
      <c r="F6" s="149"/>
      <c r="G6" s="158"/>
      <c r="H6" s="161"/>
      <c r="I6" s="161"/>
      <c r="J6" s="23"/>
      <c r="K6" s="23"/>
      <c r="L6" s="23"/>
      <c r="M6" s="23"/>
      <c r="N6" s="24"/>
      <c r="O6" s="24"/>
      <c r="P6" s="269">
        <f t="shared" si="0"/>
        <v>0</v>
      </c>
      <c r="Q6" s="26">
        <f t="shared" si="1"/>
        <v>0</v>
      </c>
      <c r="R6" s="143">
        <f>SUM(F6:N6)+O6</f>
        <v>0</v>
      </c>
      <c r="S6" s="27"/>
      <c r="T6" s="28">
        <v>1140</v>
      </c>
      <c r="U6" s="141" t="s">
        <v>145</v>
      </c>
      <c r="V6" s="30">
        <f t="shared" si="2"/>
        <v>0</v>
      </c>
      <c r="W6" s="31"/>
      <c r="X6" s="32">
        <f t="shared" si="3"/>
        <v>0</v>
      </c>
      <c r="Y6" s="19"/>
      <c r="Z6" s="33"/>
      <c r="AA6" s="33"/>
      <c r="AB6" s="33"/>
      <c r="AC6" s="33"/>
    </row>
    <row r="7" spans="1:29" ht="29.1" customHeight="1" thickBot="1" x14ac:dyDescent="0.4">
      <c r="A7" s="180"/>
      <c r="B7" s="148" t="s">
        <v>251</v>
      </c>
      <c r="C7" s="171"/>
      <c r="D7" s="238"/>
      <c r="E7" s="169"/>
      <c r="F7" s="149"/>
      <c r="G7" s="158"/>
      <c r="H7" s="161"/>
      <c r="I7" s="161"/>
      <c r="J7" s="23"/>
      <c r="K7" s="23"/>
      <c r="L7" s="23"/>
      <c r="M7" s="23"/>
      <c r="N7" s="24"/>
      <c r="O7" s="24"/>
      <c r="P7" s="269">
        <f t="shared" si="0"/>
        <v>0</v>
      </c>
      <c r="Q7" s="26">
        <f t="shared" si="1"/>
        <v>0</v>
      </c>
      <c r="R7" s="143">
        <f>SUM(F7:N7)</f>
        <v>0</v>
      </c>
      <c r="S7" s="27"/>
      <c r="T7" s="28">
        <v>1172</v>
      </c>
      <c r="U7" s="141" t="s">
        <v>146</v>
      </c>
      <c r="V7" s="30">
        <f t="shared" si="2"/>
        <v>0</v>
      </c>
      <c r="W7" s="31"/>
      <c r="X7" s="32">
        <f t="shared" si="3"/>
        <v>0</v>
      </c>
      <c r="Y7" s="19"/>
      <c r="Z7" s="33"/>
      <c r="AA7" s="33"/>
      <c r="AB7" s="33"/>
      <c r="AC7" s="33"/>
    </row>
    <row r="8" spans="1:29" ht="29.1" customHeight="1" thickBot="1" x14ac:dyDescent="0.45">
      <c r="A8" s="270"/>
      <c r="B8" s="148" t="s">
        <v>251</v>
      </c>
      <c r="C8" s="169"/>
      <c r="D8" s="169"/>
      <c r="E8" s="169"/>
      <c r="F8" s="158"/>
      <c r="G8" s="158"/>
      <c r="H8" s="161"/>
      <c r="I8" s="161"/>
      <c r="J8" s="23"/>
      <c r="K8" s="23"/>
      <c r="L8" s="153"/>
      <c r="M8" s="153"/>
      <c r="N8" s="154"/>
      <c r="O8" s="24"/>
      <c r="P8" s="269">
        <f t="shared" si="0"/>
        <v>0</v>
      </c>
      <c r="Q8" s="26">
        <f t="shared" si="1"/>
        <v>0</v>
      </c>
      <c r="R8" s="143">
        <f>SUM(F8:N8)</f>
        <v>0</v>
      </c>
      <c r="S8" s="27"/>
      <c r="T8" s="28">
        <v>1174</v>
      </c>
      <c r="U8" s="141" t="s">
        <v>147</v>
      </c>
      <c r="V8" s="30">
        <f t="shared" si="2"/>
        <v>0</v>
      </c>
      <c r="W8" s="31"/>
      <c r="X8" s="32">
        <f t="shared" si="3"/>
        <v>0</v>
      </c>
      <c r="Y8" s="19"/>
      <c r="Z8" s="33"/>
      <c r="AA8" s="33"/>
      <c r="AB8" s="33"/>
      <c r="AC8" s="33"/>
    </row>
    <row r="9" spans="1:29" ht="29.1" customHeight="1" thickBot="1" x14ac:dyDescent="0.45">
      <c r="A9" s="148"/>
      <c r="B9" s="148" t="s">
        <v>251</v>
      </c>
      <c r="C9" s="169"/>
      <c r="D9" s="238"/>
      <c r="E9" s="169"/>
      <c r="F9" s="158"/>
      <c r="G9" s="158"/>
      <c r="H9" s="161"/>
      <c r="I9" s="161"/>
      <c r="J9" s="23"/>
      <c r="K9" s="23"/>
      <c r="L9" s="153"/>
      <c r="M9" s="153"/>
      <c r="N9" s="154"/>
      <c r="O9" s="24"/>
      <c r="P9" s="269">
        <f t="shared" si="0"/>
        <v>0</v>
      </c>
      <c r="Q9" s="26">
        <f t="shared" si="1"/>
        <v>0</v>
      </c>
      <c r="R9" s="143">
        <f>SUM(F9:N9)</f>
        <v>0</v>
      </c>
      <c r="S9" s="27"/>
      <c r="T9" s="28">
        <v>1180</v>
      </c>
      <c r="U9" s="141" t="s">
        <v>148</v>
      </c>
      <c r="V9" s="30">
        <f t="shared" si="2"/>
        <v>0</v>
      </c>
      <c r="W9" s="31"/>
      <c r="X9" s="32">
        <f t="shared" si="3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239"/>
      <c r="B10" s="148" t="s">
        <v>251</v>
      </c>
      <c r="C10" s="169"/>
      <c r="D10" s="171"/>
      <c r="E10" s="171"/>
      <c r="F10" s="149"/>
      <c r="G10" s="158"/>
      <c r="H10" s="161"/>
      <c r="I10" s="161"/>
      <c r="J10" s="23"/>
      <c r="K10" s="23"/>
      <c r="L10" s="23"/>
      <c r="M10" s="23"/>
      <c r="N10" s="24"/>
      <c r="O10" s="24"/>
      <c r="P10" s="269">
        <f t="shared" si="0"/>
        <v>0</v>
      </c>
      <c r="Q10" s="26">
        <f t="shared" si="1"/>
        <v>0</v>
      </c>
      <c r="R10" s="143">
        <f>SUM(F10:N10)</f>
        <v>0</v>
      </c>
      <c r="S10" s="27"/>
      <c r="T10" s="28">
        <v>1298</v>
      </c>
      <c r="U10" s="141" t="s">
        <v>149</v>
      </c>
      <c r="V10" s="30">
        <f t="shared" si="2"/>
        <v>0</v>
      </c>
      <c r="W10" s="31"/>
      <c r="X10" s="32">
        <f t="shared" si="3"/>
        <v>0</v>
      </c>
      <c r="Y10" s="19"/>
      <c r="Z10" s="33"/>
      <c r="AA10" s="33"/>
      <c r="AB10" s="33"/>
      <c r="AC10" s="33"/>
    </row>
    <row r="11" spans="1:29" ht="29.1" customHeight="1" thickBot="1" x14ac:dyDescent="0.4">
      <c r="A11" s="148"/>
      <c r="B11" s="148" t="s">
        <v>251</v>
      </c>
      <c r="C11" s="171"/>
      <c r="D11" s="177"/>
      <c r="E11" s="171"/>
      <c r="F11" s="149"/>
      <c r="G11" s="158"/>
      <c r="H11" s="161"/>
      <c r="I11" s="161"/>
      <c r="J11" s="23"/>
      <c r="K11" s="23"/>
      <c r="L11" s="23"/>
      <c r="M11" s="23"/>
      <c r="N11" s="24"/>
      <c r="O11" s="24"/>
      <c r="P11" s="269">
        <f t="shared" si="0"/>
        <v>0</v>
      </c>
      <c r="Q11" s="26">
        <f t="shared" si="1"/>
        <v>0</v>
      </c>
      <c r="R11" s="143">
        <f>SUM(F11:N11)</f>
        <v>0</v>
      </c>
      <c r="S11" s="27"/>
      <c r="T11" s="28">
        <v>1317</v>
      </c>
      <c r="U11" s="141" t="s">
        <v>150</v>
      </c>
      <c r="V11" s="30">
        <f t="shared" si="2"/>
        <v>0</v>
      </c>
      <c r="W11" s="31"/>
      <c r="X11" s="32">
        <f t="shared" si="3"/>
        <v>0</v>
      </c>
      <c r="Y11" s="19"/>
      <c r="Z11" s="33"/>
      <c r="AA11" s="33"/>
      <c r="AB11" s="33"/>
      <c r="AC11" s="33"/>
    </row>
    <row r="12" spans="1:29" ht="29.1" customHeight="1" thickBot="1" x14ac:dyDescent="0.4">
      <c r="A12" s="148"/>
      <c r="B12" s="148" t="s">
        <v>251</v>
      </c>
      <c r="C12" s="171"/>
      <c r="D12" s="177"/>
      <c r="E12" s="171"/>
      <c r="F12" s="149"/>
      <c r="G12" s="158"/>
      <c r="H12" s="161"/>
      <c r="I12" s="161"/>
      <c r="J12" s="23"/>
      <c r="K12" s="23"/>
      <c r="L12" s="23"/>
      <c r="M12" s="23"/>
      <c r="N12" s="24"/>
      <c r="O12" s="24"/>
      <c r="P12" s="269">
        <f t="shared" si="0"/>
        <v>0</v>
      </c>
      <c r="Q12" s="26">
        <f t="shared" si="1"/>
        <v>0</v>
      </c>
      <c r="R12" s="143">
        <v>0</v>
      </c>
      <c r="S12" s="27"/>
      <c r="T12" s="28">
        <v>1347</v>
      </c>
      <c r="U12" s="141" t="s">
        <v>45</v>
      </c>
      <c r="V12" s="30">
        <f t="shared" si="2"/>
        <v>0</v>
      </c>
      <c r="W12" s="31"/>
      <c r="X12" s="32">
        <f t="shared" si="3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148"/>
      <c r="B13" s="148" t="s">
        <v>251</v>
      </c>
      <c r="C13" s="171"/>
      <c r="D13" s="177"/>
      <c r="E13" s="171"/>
      <c r="F13" s="149"/>
      <c r="G13" s="158"/>
      <c r="H13" s="161"/>
      <c r="I13" s="161"/>
      <c r="J13" s="23"/>
      <c r="K13" s="23"/>
      <c r="L13" s="23"/>
      <c r="M13" s="23"/>
      <c r="N13" s="24"/>
      <c r="O13" s="24"/>
      <c r="P13" s="269">
        <f t="shared" si="0"/>
        <v>0</v>
      </c>
      <c r="Q13" s="26">
        <f t="shared" si="1"/>
        <v>0</v>
      </c>
      <c r="R13" s="143">
        <f t="shared" ref="R13:R23" si="4">SUM(F13:N13)</f>
        <v>0</v>
      </c>
      <c r="S13" s="27"/>
      <c r="T13" s="28">
        <v>1451</v>
      </c>
      <c r="U13" s="141" t="s">
        <v>151</v>
      </c>
      <c r="V13" s="30">
        <f t="shared" si="2"/>
        <v>0</v>
      </c>
      <c r="W13" s="31"/>
      <c r="X13" s="32">
        <f t="shared" si="3"/>
        <v>0</v>
      </c>
      <c r="Y13" s="19"/>
      <c r="Z13" s="33"/>
      <c r="AA13" s="33"/>
      <c r="AB13" s="33"/>
      <c r="AC13" s="33"/>
    </row>
    <row r="14" spans="1:29" ht="29.1" customHeight="1" thickBot="1" x14ac:dyDescent="0.45">
      <c r="A14" s="239"/>
      <c r="B14" s="148" t="s">
        <v>251</v>
      </c>
      <c r="C14" s="169"/>
      <c r="D14" s="169"/>
      <c r="E14" s="169"/>
      <c r="F14" s="149"/>
      <c r="G14" s="158"/>
      <c r="H14" s="161"/>
      <c r="I14" s="161"/>
      <c r="J14" s="23"/>
      <c r="K14" s="23"/>
      <c r="L14" s="153"/>
      <c r="M14" s="153"/>
      <c r="N14" s="154"/>
      <c r="O14" s="24"/>
      <c r="P14" s="269">
        <f t="shared" si="0"/>
        <v>0</v>
      </c>
      <c r="Q14" s="26">
        <f t="shared" si="1"/>
        <v>0</v>
      </c>
      <c r="R14" s="143">
        <f t="shared" si="4"/>
        <v>0</v>
      </c>
      <c r="S14" s="27"/>
      <c r="T14" s="28">
        <v>1757</v>
      </c>
      <c r="U14" s="141" t="s">
        <v>152</v>
      </c>
      <c r="V14" s="30">
        <f t="shared" si="2"/>
        <v>0</v>
      </c>
      <c r="W14" s="31"/>
      <c r="X14" s="32">
        <f t="shared" si="3"/>
        <v>0</v>
      </c>
      <c r="Y14" s="19"/>
      <c r="Z14" s="6"/>
      <c r="AA14" s="6"/>
      <c r="AB14" s="6"/>
      <c r="AC14" s="6"/>
    </row>
    <row r="15" spans="1:29" ht="29.1" customHeight="1" thickBot="1" x14ac:dyDescent="0.4">
      <c r="A15" s="148"/>
      <c r="B15" s="148" t="s">
        <v>251</v>
      </c>
      <c r="C15" s="171"/>
      <c r="D15" s="177"/>
      <c r="E15" s="171"/>
      <c r="F15" s="149"/>
      <c r="G15" s="158"/>
      <c r="H15" s="161"/>
      <c r="I15" s="161"/>
      <c r="J15" s="23"/>
      <c r="K15" s="23"/>
      <c r="L15" s="23"/>
      <c r="M15" s="23"/>
      <c r="N15" s="24"/>
      <c r="O15" s="24"/>
      <c r="P15" s="269">
        <f t="shared" si="0"/>
        <v>0</v>
      </c>
      <c r="Q15" s="26">
        <f t="shared" si="1"/>
        <v>0</v>
      </c>
      <c r="R15" s="143">
        <f t="shared" si="4"/>
        <v>0</v>
      </c>
      <c r="S15" s="27"/>
      <c r="T15" s="28">
        <v>1773</v>
      </c>
      <c r="U15" s="141" t="s">
        <v>71</v>
      </c>
      <c r="V15" s="30">
        <f t="shared" si="2"/>
        <v>0</v>
      </c>
      <c r="W15" s="31"/>
      <c r="X15" s="32">
        <f t="shared" si="3"/>
        <v>0</v>
      </c>
      <c r="Y15" s="19"/>
      <c r="Z15" s="33"/>
      <c r="AA15" s="33"/>
      <c r="AB15" s="33"/>
      <c r="AC15" s="33"/>
    </row>
    <row r="16" spans="1:29" ht="29.1" customHeight="1" thickBot="1" x14ac:dyDescent="0.4">
      <c r="A16" s="148"/>
      <c r="B16" s="148" t="s">
        <v>251</v>
      </c>
      <c r="C16" s="171"/>
      <c r="D16" s="177"/>
      <c r="E16" s="171"/>
      <c r="F16" s="149"/>
      <c r="G16" s="158"/>
      <c r="H16" s="161"/>
      <c r="I16" s="161"/>
      <c r="J16" s="23"/>
      <c r="K16" s="23"/>
      <c r="L16" s="23"/>
      <c r="M16" s="23"/>
      <c r="N16" s="24"/>
      <c r="O16" s="24"/>
      <c r="P16" s="269">
        <f t="shared" si="0"/>
        <v>0</v>
      </c>
      <c r="Q16" s="26">
        <f t="shared" si="1"/>
        <v>0</v>
      </c>
      <c r="R16" s="143">
        <f t="shared" si="4"/>
        <v>0</v>
      </c>
      <c r="S16" s="27"/>
      <c r="T16" s="28">
        <v>1843</v>
      </c>
      <c r="U16" s="141" t="s">
        <v>153</v>
      </c>
      <c r="V16" s="30">
        <f t="shared" si="2"/>
        <v>0</v>
      </c>
      <c r="W16" s="31"/>
      <c r="X16" s="32">
        <f t="shared" si="3"/>
        <v>0</v>
      </c>
      <c r="Y16" s="19"/>
      <c r="Z16" s="33"/>
      <c r="AA16" s="33"/>
      <c r="AB16" s="33"/>
      <c r="AC16" s="33"/>
    </row>
    <row r="17" spans="1:29" ht="29.1" customHeight="1" thickBot="1" x14ac:dyDescent="0.4">
      <c r="A17" s="148"/>
      <c r="B17" s="148" t="s">
        <v>251</v>
      </c>
      <c r="C17" s="171"/>
      <c r="D17" s="177"/>
      <c r="E17" s="171"/>
      <c r="F17" s="149"/>
      <c r="G17" s="158"/>
      <c r="H17" s="161"/>
      <c r="I17" s="161"/>
      <c r="J17" s="23"/>
      <c r="K17" s="23"/>
      <c r="L17" s="23"/>
      <c r="M17" s="23"/>
      <c r="N17" s="24"/>
      <c r="O17" s="24"/>
      <c r="P17" s="269">
        <f t="shared" si="0"/>
        <v>0</v>
      </c>
      <c r="Q17" s="26">
        <f t="shared" si="1"/>
        <v>0</v>
      </c>
      <c r="R17" s="143">
        <f t="shared" si="4"/>
        <v>0</v>
      </c>
      <c r="S17" s="27"/>
      <c r="T17" s="28">
        <v>1988</v>
      </c>
      <c r="U17" s="141" t="s">
        <v>154</v>
      </c>
      <c r="V17" s="30">
        <f t="shared" si="2"/>
        <v>0</v>
      </c>
      <c r="W17" s="31"/>
      <c r="X17" s="32">
        <f t="shared" si="3"/>
        <v>0</v>
      </c>
      <c r="Y17" s="19"/>
      <c r="Z17" s="33"/>
      <c r="AA17" s="33"/>
      <c r="AB17" s="33"/>
      <c r="AC17" s="33"/>
    </row>
    <row r="18" spans="1:29" ht="29.1" customHeight="1" thickBot="1" x14ac:dyDescent="0.45">
      <c r="A18" s="148"/>
      <c r="B18" s="148" t="s">
        <v>251</v>
      </c>
      <c r="C18" s="171"/>
      <c r="D18" s="177"/>
      <c r="E18" s="171"/>
      <c r="F18" s="158"/>
      <c r="G18" s="158"/>
      <c r="H18" s="161"/>
      <c r="I18" s="161"/>
      <c r="J18" s="23"/>
      <c r="K18" s="23"/>
      <c r="L18" s="153"/>
      <c r="M18" s="153"/>
      <c r="N18" s="154"/>
      <c r="O18" s="24"/>
      <c r="P18" s="269">
        <f t="shared" si="0"/>
        <v>0</v>
      </c>
      <c r="Q18" s="26">
        <f t="shared" si="1"/>
        <v>0</v>
      </c>
      <c r="R18" s="143">
        <f t="shared" si="4"/>
        <v>0</v>
      </c>
      <c r="S18" s="27"/>
      <c r="T18" s="28">
        <v>2005</v>
      </c>
      <c r="U18" s="141" t="s">
        <v>155</v>
      </c>
      <c r="V18" s="30">
        <f t="shared" si="2"/>
        <v>0</v>
      </c>
      <c r="W18" s="31"/>
      <c r="X18" s="32">
        <f t="shared" si="3"/>
        <v>0</v>
      </c>
      <c r="Y18" s="19"/>
      <c r="Z18" s="6"/>
      <c r="AA18" s="6"/>
      <c r="AB18" s="6"/>
      <c r="AC18" s="6"/>
    </row>
    <row r="19" spans="1:29" ht="29.1" customHeight="1" thickBot="1" x14ac:dyDescent="0.4">
      <c r="A19" s="148"/>
      <c r="B19" s="148" t="s">
        <v>251</v>
      </c>
      <c r="C19" s="171"/>
      <c r="D19" s="238"/>
      <c r="E19" s="169"/>
      <c r="F19" s="149"/>
      <c r="G19" s="158"/>
      <c r="H19" s="161"/>
      <c r="I19" s="161"/>
      <c r="J19" s="23"/>
      <c r="K19" s="23"/>
      <c r="L19" s="23"/>
      <c r="M19" s="23"/>
      <c r="N19" s="24"/>
      <c r="O19" s="24"/>
      <c r="P19" s="269">
        <f t="shared" si="0"/>
        <v>0</v>
      </c>
      <c r="Q19" s="26">
        <f t="shared" si="1"/>
        <v>0</v>
      </c>
      <c r="R19" s="143">
        <f t="shared" si="4"/>
        <v>0</v>
      </c>
      <c r="S19" s="27"/>
      <c r="T19" s="28">
        <v>2015</v>
      </c>
      <c r="U19" s="141" t="s">
        <v>156</v>
      </c>
      <c r="V19" s="30">
        <f t="shared" si="2"/>
        <v>0</v>
      </c>
      <c r="W19" s="31"/>
      <c r="X19" s="32">
        <f t="shared" si="3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148"/>
      <c r="B20" s="148" t="s">
        <v>251</v>
      </c>
      <c r="C20" s="171"/>
      <c r="D20" s="177"/>
      <c r="E20" s="171"/>
      <c r="F20" s="149"/>
      <c r="G20" s="158"/>
      <c r="H20" s="161"/>
      <c r="I20" s="161"/>
      <c r="J20" s="23"/>
      <c r="K20" s="23"/>
      <c r="L20" s="23"/>
      <c r="M20" s="23"/>
      <c r="N20" s="24"/>
      <c r="O20" s="24"/>
      <c r="P20" s="269">
        <f t="shared" si="0"/>
        <v>0</v>
      </c>
      <c r="Q20" s="26">
        <f t="shared" si="1"/>
        <v>0</v>
      </c>
      <c r="R20" s="143">
        <f t="shared" si="4"/>
        <v>0</v>
      </c>
      <c r="S20" s="27"/>
      <c r="T20" s="28">
        <v>2041</v>
      </c>
      <c r="U20" s="141" t="s">
        <v>157</v>
      </c>
      <c r="V20" s="30">
        <f t="shared" si="2"/>
        <v>0</v>
      </c>
      <c r="W20" s="31"/>
      <c r="X20" s="32">
        <f t="shared" si="3"/>
        <v>0</v>
      </c>
      <c r="Y20" s="19"/>
      <c r="Z20" s="6"/>
      <c r="AA20" s="6"/>
      <c r="AB20" s="6"/>
      <c r="AC20" s="6"/>
    </row>
    <row r="21" spans="1:29" ht="29.1" customHeight="1" thickBot="1" x14ac:dyDescent="0.4">
      <c r="A21" s="148"/>
      <c r="B21" s="148" t="s">
        <v>251</v>
      </c>
      <c r="C21" s="171"/>
      <c r="D21" s="177"/>
      <c r="E21" s="171"/>
      <c r="F21" s="149"/>
      <c r="G21" s="158"/>
      <c r="H21" s="161"/>
      <c r="I21" s="161"/>
      <c r="J21" s="23"/>
      <c r="K21" s="23"/>
      <c r="L21" s="23"/>
      <c r="M21" s="23"/>
      <c r="N21" s="24"/>
      <c r="O21" s="24"/>
      <c r="P21" s="269">
        <f t="shared" si="0"/>
        <v>0</v>
      </c>
      <c r="Q21" s="26">
        <f t="shared" si="1"/>
        <v>0</v>
      </c>
      <c r="R21" s="143">
        <f t="shared" si="4"/>
        <v>0</v>
      </c>
      <c r="S21" s="27"/>
      <c r="T21" s="28">
        <v>2055</v>
      </c>
      <c r="U21" s="141" t="s">
        <v>158</v>
      </c>
      <c r="V21" s="30">
        <f t="shared" si="2"/>
        <v>0</v>
      </c>
      <c r="W21" s="31"/>
      <c r="X21" s="32">
        <f t="shared" si="3"/>
        <v>0</v>
      </c>
      <c r="Y21" s="19"/>
      <c r="Z21" s="6"/>
      <c r="AA21" s="6"/>
      <c r="AB21" s="6"/>
      <c r="AC21" s="6"/>
    </row>
    <row r="22" spans="1:29" ht="29.1" customHeight="1" thickBot="1" x14ac:dyDescent="0.4">
      <c r="A22" s="148"/>
      <c r="B22" s="148" t="s">
        <v>251</v>
      </c>
      <c r="C22" s="171"/>
      <c r="D22" s="177"/>
      <c r="E22" s="171"/>
      <c r="F22" s="149"/>
      <c r="G22" s="158"/>
      <c r="H22" s="161"/>
      <c r="I22" s="161"/>
      <c r="J22" s="23"/>
      <c r="K22" s="23"/>
      <c r="L22" s="23"/>
      <c r="M22" s="23"/>
      <c r="N22" s="24"/>
      <c r="O22" s="24"/>
      <c r="P22" s="269">
        <f t="shared" si="0"/>
        <v>0</v>
      </c>
      <c r="Q22" s="26">
        <f t="shared" si="1"/>
        <v>0</v>
      </c>
      <c r="R22" s="143">
        <f t="shared" si="4"/>
        <v>0</v>
      </c>
      <c r="S22" s="27"/>
      <c r="T22" s="28">
        <v>2057</v>
      </c>
      <c r="U22" s="141" t="s">
        <v>159</v>
      </c>
      <c r="V22" s="30">
        <f t="shared" si="2"/>
        <v>0</v>
      </c>
      <c r="W22" s="31"/>
      <c r="X22" s="32">
        <f t="shared" si="3"/>
        <v>0</v>
      </c>
      <c r="Y22" s="19"/>
      <c r="Z22" s="6"/>
      <c r="AA22" s="6"/>
      <c r="AB22" s="6"/>
      <c r="AC22" s="6"/>
    </row>
    <row r="23" spans="1:29" ht="29.1" customHeight="1" thickBot="1" x14ac:dyDescent="0.4">
      <c r="A23" s="222"/>
      <c r="B23" s="148" t="s">
        <v>251</v>
      </c>
      <c r="C23" s="223"/>
      <c r="D23" s="177"/>
      <c r="E23" s="171"/>
      <c r="F23" s="224"/>
      <c r="G23" s="225"/>
      <c r="H23" s="226"/>
      <c r="I23" s="226"/>
      <c r="J23" s="227"/>
      <c r="K23" s="227"/>
      <c r="L23" s="227"/>
      <c r="M23" s="227"/>
      <c r="N23" s="228"/>
      <c r="O23" s="24"/>
      <c r="P23" s="269">
        <f t="shared" si="0"/>
        <v>0</v>
      </c>
      <c r="Q23" s="26">
        <f t="shared" si="1"/>
        <v>0</v>
      </c>
      <c r="R23" s="143">
        <f t="shared" si="4"/>
        <v>0</v>
      </c>
      <c r="S23" s="27"/>
      <c r="T23" s="28">
        <v>2112</v>
      </c>
      <c r="U23" s="141" t="s">
        <v>160</v>
      </c>
      <c r="V23" s="30">
        <f t="shared" si="2"/>
        <v>0</v>
      </c>
      <c r="W23" s="31"/>
      <c r="X23" s="32">
        <f t="shared" si="3"/>
        <v>0</v>
      </c>
      <c r="Y23" s="19"/>
      <c r="Z23" s="6"/>
      <c r="AA23" s="6"/>
      <c r="AB23" s="6"/>
      <c r="AC23" s="6"/>
    </row>
    <row r="24" spans="1:29" ht="29.1" customHeight="1" thickBot="1" x14ac:dyDescent="0.4">
      <c r="A24" s="180"/>
      <c r="B24" s="148" t="s">
        <v>251</v>
      </c>
      <c r="C24" s="171"/>
      <c r="D24" s="171"/>
      <c r="E24" s="171"/>
      <c r="F24" s="175"/>
      <c r="G24" s="176"/>
      <c r="H24" s="175"/>
      <c r="I24" s="175"/>
      <c r="J24" s="175"/>
      <c r="K24" s="175"/>
      <c r="L24" s="175"/>
      <c r="M24" s="175"/>
      <c r="N24" s="175"/>
      <c r="O24" s="24"/>
      <c r="P24" s="269">
        <f t="shared" si="0"/>
        <v>0</v>
      </c>
      <c r="Q24" s="26">
        <f t="shared" si="1"/>
        <v>0</v>
      </c>
      <c r="R24" s="143">
        <v>0</v>
      </c>
      <c r="S24" s="220"/>
      <c r="T24" s="28">
        <v>2140</v>
      </c>
      <c r="U24" s="141" t="s">
        <v>161</v>
      </c>
      <c r="V24" s="30">
        <f t="shared" si="2"/>
        <v>0</v>
      </c>
      <c r="W24" s="31"/>
      <c r="X24" s="32">
        <f t="shared" si="3"/>
        <v>0</v>
      </c>
      <c r="Y24" s="19"/>
      <c r="Z24" s="6"/>
      <c r="AA24" s="6"/>
      <c r="AB24" s="6"/>
      <c r="AC24" s="6"/>
    </row>
    <row r="25" spans="1:29" ht="29.1" customHeight="1" thickBot="1" x14ac:dyDescent="0.4">
      <c r="A25" s="180"/>
      <c r="B25" s="180"/>
      <c r="C25" s="171"/>
      <c r="D25" s="171"/>
      <c r="E25" s="171"/>
      <c r="F25" s="175"/>
      <c r="G25" s="175"/>
      <c r="H25" s="175"/>
      <c r="I25" s="175"/>
      <c r="J25" s="175"/>
      <c r="K25" s="175"/>
      <c r="L25" s="175"/>
      <c r="M25" s="175"/>
      <c r="N25" s="175"/>
      <c r="O25" s="24"/>
      <c r="P25" s="229"/>
      <c r="Q25" s="230"/>
      <c r="R25" s="231"/>
      <c r="S25" s="220"/>
      <c r="T25" s="28">
        <v>2142</v>
      </c>
      <c r="U25" s="141" t="s">
        <v>162</v>
      </c>
      <c r="V25" s="30">
        <f t="shared" si="2"/>
        <v>0</v>
      </c>
      <c r="W25" s="31"/>
      <c r="X25" s="32">
        <f t="shared" si="3"/>
        <v>0</v>
      </c>
      <c r="Y25" s="19"/>
      <c r="Z25" s="6"/>
      <c r="AA25" s="6"/>
      <c r="AB25" s="6"/>
      <c r="AC25" s="6"/>
    </row>
    <row r="26" spans="1:29" ht="29.1" customHeight="1" thickBot="1" x14ac:dyDescent="0.4">
      <c r="A26" s="180"/>
      <c r="B26" s="80"/>
      <c r="C26" s="171"/>
      <c r="D26" s="171"/>
      <c r="E26" s="171"/>
      <c r="F26" s="175"/>
      <c r="G26" s="175"/>
      <c r="H26" s="175"/>
      <c r="I26" s="175"/>
      <c r="J26" s="175"/>
      <c r="K26" s="175"/>
      <c r="L26" s="175"/>
      <c r="M26" s="175"/>
      <c r="N26" s="175"/>
      <c r="O26" s="24"/>
      <c r="P26" s="229"/>
      <c r="Q26" s="230"/>
      <c r="R26" s="231"/>
      <c r="S26" s="220"/>
      <c r="T26" s="28">
        <v>2144</v>
      </c>
      <c r="U26" s="141" t="s">
        <v>163</v>
      </c>
      <c r="V26" s="30">
        <f t="shared" si="2"/>
        <v>0</v>
      </c>
      <c r="W26" s="31"/>
      <c r="X26" s="32">
        <f t="shared" si="3"/>
        <v>0</v>
      </c>
      <c r="Y26" s="19"/>
      <c r="Z26" s="6"/>
      <c r="AA26" s="6"/>
      <c r="AB26" s="6"/>
      <c r="AC26" s="6"/>
    </row>
    <row r="27" spans="1:29" ht="29.1" customHeight="1" thickBot="1" x14ac:dyDescent="0.4">
      <c r="A27" s="180"/>
      <c r="B27" s="180"/>
      <c r="C27" s="171"/>
      <c r="D27" s="171"/>
      <c r="E27" s="171"/>
      <c r="F27" s="175"/>
      <c r="G27" s="175"/>
      <c r="H27" s="175"/>
      <c r="I27" s="175"/>
      <c r="J27" s="175"/>
      <c r="K27" s="175"/>
      <c r="L27" s="175"/>
      <c r="M27" s="175"/>
      <c r="N27" s="175"/>
      <c r="O27" s="24"/>
      <c r="P27" s="229"/>
      <c r="Q27" s="230"/>
      <c r="R27" s="231"/>
      <c r="S27" s="220"/>
      <c r="T27" s="28">
        <v>2186</v>
      </c>
      <c r="U27" s="141" t="s">
        <v>164</v>
      </c>
      <c r="V27" s="30">
        <f t="shared" si="2"/>
        <v>0</v>
      </c>
      <c r="W27" s="31"/>
      <c r="X27" s="32">
        <f t="shared" si="3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180"/>
      <c r="B28" s="180"/>
      <c r="C28" s="171"/>
      <c r="D28" s="171"/>
      <c r="E28" s="171"/>
      <c r="F28" s="175"/>
      <c r="G28" s="175"/>
      <c r="H28" s="175"/>
      <c r="I28" s="175"/>
      <c r="J28" s="175"/>
      <c r="K28" s="175"/>
      <c r="L28" s="175"/>
      <c r="M28" s="175"/>
      <c r="N28" s="175"/>
      <c r="O28" s="24"/>
      <c r="P28" s="229"/>
      <c r="Q28" s="230"/>
      <c r="R28" s="231"/>
      <c r="S28" s="220"/>
      <c r="T28" s="28">
        <v>2236</v>
      </c>
      <c r="U28" s="141" t="s">
        <v>165</v>
      </c>
      <c r="V28" s="30">
        <f t="shared" si="2"/>
        <v>0</v>
      </c>
      <c r="W28" s="31"/>
      <c r="X28" s="32">
        <f t="shared" si="3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180"/>
      <c r="B29" s="180"/>
      <c r="C29" s="171"/>
      <c r="D29" s="171"/>
      <c r="E29" s="171"/>
      <c r="F29" s="175"/>
      <c r="G29" s="176"/>
      <c r="H29" s="176"/>
      <c r="I29" s="176"/>
      <c r="J29" s="175"/>
      <c r="K29" s="176"/>
      <c r="L29" s="175"/>
      <c r="M29" s="175"/>
      <c r="N29" s="175"/>
      <c r="O29" s="24"/>
      <c r="P29" s="229"/>
      <c r="Q29" s="230"/>
      <c r="R29" s="231"/>
      <c r="S29" s="220"/>
      <c r="T29" s="28">
        <v>2272</v>
      </c>
      <c r="U29" s="141" t="s">
        <v>166</v>
      </c>
      <c r="V29" s="30">
        <f t="shared" si="2"/>
        <v>0</v>
      </c>
      <c r="W29" s="31"/>
      <c r="X29" s="32">
        <f t="shared" si="3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180"/>
      <c r="B30" s="180"/>
      <c r="C30" s="171"/>
      <c r="D30" s="171"/>
      <c r="E30" s="171"/>
      <c r="F30" s="175"/>
      <c r="G30" s="176"/>
      <c r="H30" s="176"/>
      <c r="I30" s="176"/>
      <c r="J30" s="175"/>
      <c r="K30" s="176"/>
      <c r="L30" s="175"/>
      <c r="M30" s="175"/>
      <c r="N30" s="175"/>
      <c r="O30" s="24"/>
      <c r="P30" s="229"/>
      <c r="Q30" s="230"/>
      <c r="R30" s="231"/>
      <c r="S30" s="220"/>
      <c r="T30" s="28">
        <v>2362</v>
      </c>
      <c r="U30" s="141" t="s">
        <v>167</v>
      </c>
      <c r="V30" s="30">
        <f t="shared" si="2"/>
        <v>0</v>
      </c>
      <c r="W30" s="31"/>
      <c r="X30" s="32">
        <f t="shared" si="3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180"/>
      <c r="B31" s="180"/>
      <c r="C31" s="171"/>
      <c r="D31" s="171"/>
      <c r="E31" s="171"/>
      <c r="F31" s="175"/>
      <c r="G31" s="176"/>
      <c r="H31" s="175"/>
      <c r="I31" s="175"/>
      <c r="J31" s="175"/>
      <c r="K31" s="175"/>
      <c r="L31" s="175"/>
      <c r="M31" s="175"/>
      <c r="N31" s="175"/>
      <c r="O31" s="24"/>
      <c r="P31" s="229"/>
      <c r="Q31" s="230"/>
      <c r="R31" s="231"/>
      <c r="S31" s="220"/>
      <c r="T31" s="28">
        <v>2397</v>
      </c>
      <c r="U31" s="141" t="s">
        <v>168</v>
      </c>
      <c r="V31" s="30">
        <f t="shared" si="2"/>
        <v>0</v>
      </c>
      <c r="W31" s="31"/>
      <c r="X31" s="32">
        <f t="shared" si="3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180"/>
      <c r="B32" s="180"/>
      <c r="C32" s="171"/>
      <c r="D32" s="171"/>
      <c r="E32" s="171"/>
      <c r="F32" s="175"/>
      <c r="G32" s="175"/>
      <c r="H32" s="175"/>
      <c r="I32" s="175"/>
      <c r="J32" s="175"/>
      <c r="K32" s="175"/>
      <c r="L32" s="175"/>
      <c r="M32" s="175"/>
      <c r="N32" s="175"/>
      <c r="O32" s="24"/>
      <c r="P32" s="229"/>
      <c r="Q32" s="230"/>
      <c r="R32" s="231"/>
      <c r="S32" s="220"/>
      <c r="T32" s="28">
        <v>2403</v>
      </c>
      <c r="U32" s="141" t="s">
        <v>169</v>
      </c>
      <c r="V32" s="30">
        <f t="shared" si="2"/>
        <v>0</v>
      </c>
      <c r="W32" s="31"/>
      <c r="X32" s="32">
        <f t="shared" si="3"/>
        <v>0</v>
      </c>
      <c r="Y32" s="19"/>
      <c r="Z32" s="6"/>
      <c r="AA32" s="6"/>
      <c r="AB32" s="6"/>
      <c r="AC32" s="6"/>
    </row>
    <row r="33" spans="1:29" ht="29.1" customHeight="1" thickBot="1" x14ac:dyDescent="0.4">
      <c r="A33" s="180"/>
      <c r="B33" s="180"/>
      <c r="C33" s="171"/>
      <c r="D33" s="171"/>
      <c r="E33" s="171"/>
      <c r="F33" s="175"/>
      <c r="G33" s="175"/>
      <c r="H33" s="175"/>
      <c r="I33" s="175"/>
      <c r="J33" s="175"/>
      <c r="K33" s="175"/>
      <c r="L33" s="175"/>
      <c r="M33" s="175"/>
      <c r="N33" s="175"/>
      <c r="O33" s="24"/>
      <c r="P33" s="229"/>
      <c r="Q33" s="230"/>
      <c r="R33" s="231"/>
      <c r="S33" s="220"/>
      <c r="T33" s="28">
        <v>2415</v>
      </c>
      <c r="U33" s="141" t="s">
        <v>170</v>
      </c>
      <c r="V33" s="30">
        <f t="shared" si="2"/>
        <v>0</v>
      </c>
      <c r="W33" s="31"/>
      <c r="X33" s="32">
        <f t="shared" si="3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180"/>
      <c r="B34" s="180"/>
      <c r="C34" s="171"/>
      <c r="D34" s="171"/>
      <c r="E34" s="171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229"/>
      <c r="Q34" s="230"/>
      <c r="R34" s="231"/>
      <c r="S34" s="220"/>
      <c r="T34" s="28">
        <v>2446</v>
      </c>
      <c r="U34" s="141" t="s">
        <v>171</v>
      </c>
      <c r="V34" s="30">
        <f t="shared" si="2"/>
        <v>0</v>
      </c>
      <c r="W34" s="31"/>
      <c r="X34" s="32">
        <f t="shared" si="3"/>
        <v>0</v>
      </c>
      <c r="Y34" s="19"/>
      <c r="Z34" s="6"/>
      <c r="AA34" s="6"/>
      <c r="AB34" s="6"/>
      <c r="AC34" s="6"/>
    </row>
    <row r="35" spans="1:29" ht="29.1" customHeight="1" thickBot="1" x14ac:dyDescent="0.45">
      <c r="A35" s="180"/>
      <c r="B35" s="180"/>
      <c r="C35" s="169"/>
      <c r="D35" s="169"/>
      <c r="E35" s="169"/>
      <c r="F35" s="175"/>
      <c r="G35" s="176"/>
      <c r="H35" s="176"/>
      <c r="I35" s="176"/>
      <c r="J35" s="175"/>
      <c r="K35" s="176"/>
      <c r="L35" s="219"/>
      <c r="M35" s="219"/>
      <c r="N35" s="219"/>
      <c r="O35" s="219"/>
      <c r="P35" s="229"/>
      <c r="Q35" s="230"/>
      <c r="R35" s="231"/>
      <c r="S35" s="220"/>
      <c r="T35" s="28">
        <v>2455</v>
      </c>
      <c r="U35" s="141" t="s">
        <v>172</v>
      </c>
      <c r="V35" s="30">
        <f t="shared" si="2"/>
        <v>0</v>
      </c>
      <c r="W35" s="31"/>
      <c r="X35" s="32">
        <f t="shared" si="3"/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180"/>
      <c r="B36" s="180"/>
      <c r="C36" s="171"/>
      <c r="D36" s="171"/>
      <c r="E36" s="171"/>
      <c r="F36" s="175"/>
      <c r="G36" s="176"/>
      <c r="H36" s="176"/>
      <c r="I36" s="176"/>
      <c r="J36" s="175"/>
      <c r="K36" s="176"/>
      <c r="L36" s="175"/>
      <c r="M36" s="175"/>
      <c r="N36" s="175"/>
      <c r="O36" s="175"/>
      <c r="P36" s="229"/>
      <c r="Q36" s="230"/>
      <c r="R36" s="231"/>
      <c r="S36" s="220"/>
      <c r="T36" s="28">
        <v>2513</v>
      </c>
      <c r="U36" s="141" t="s">
        <v>115</v>
      </c>
      <c r="V36" s="30">
        <f t="shared" si="2"/>
        <v>0</v>
      </c>
      <c r="W36" s="31"/>
      <c r="X36" s="32">
        <f t="shared" si="3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180"/>
      <c r="B37" s="180"/>
      <c r="C37" s="171"/>
      <c r="D37" s="171"/>
      <c r="E37" s="171"/>
      <c r="F37" s="175"/>
      <c r="G37" s="176"/>
      <c r="H37" s="175"/>
      <c r="I37" s="175"/>
      <c r="J37" s="175"/>
      <c r="K37" s="175"/>
      <c r="L37" s="175"/>
      <c r="M37" s="175"/>
      <c r="N37" s="175"/>
      <c r="O37" s="175"/>
      <c r="P37" s="229"/>
      <c r="Q37" s="230"/>
      <c r="R37" s="231"/>
      <c r="S37" s="220"/>
      <c r="T37" s="28">
        <v>2521</v>
      </c>
      <c r="U37" s="141" t="s">
        <v>112</v>
      </c>
      <c r="V37" s="30">
        <f t="shared" si="2"/>
        <v>0</v>
      </c>
      <c r="W37" s="31"/>
      <c r="X37" s="32">
        <f t="shared" si="3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180"/>
      <c r="B38" s="180"/>
      <c r="C38" s="171"/>
      <c r="D38" s="171"/>
      <c r="E38" s="171"/>
      <c r="F38" s="175"/>
      <c r="G38" s="176"/>
      <c r="H38" s="175"/>
      <c r="I38" s="175"/>
      <c r="J38" s="175"/>
      <c r="K38" s="175"/>
      <c r="L38" s="175"/>
      <c r="M38" s="175"/>
      <c r="N38" s="175"/>
      <c r="O38" s="175"/>
      <c r="P38" s="229"/>
      <c r="Q38" s="230"/>
      <c r="R38" s="231"/>
      <c r="S38" s="220"/>
      <c r="T38" s="28">
        <v>2526</v>
      </c>
      <c r="U38" s="141" t="s">
        <v>173</v>
      </c>
      <c r="V38" s="30">
        <f t="shared" si="2"/>
        <v>0</v>
      </c>
      <c r="W38" s="31"/>
      <c r="X38" s="32">
        <f t="shared" si="3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180"/>
      <c r="B39" s="180"/>
      <c r="C39" s="171"/>
      <c r="D39" s="171"/>
      <c r="E39" s="171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229"/>
      <c r="Q39" s="230"/>
      <c r="R39" s="231"/>
      <c r="S39" s="220"/>
      <c r="T39" s="28">
        <v>2609</v>
      </c>
      <c r="U39" s="141" t="s">
        <v>174</v>
      </c>
      <c r="V39" s="30">
        <f t="shared" si="2"/>
        <v>0</v>
      </c>
      <c r="W39" s="31"/>
      <c r="X39" s="32">
        <f t="shared" si="3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180"/>
      <c r="B40" s="180"/>
      <c r="C40" s="171"/>
      <c r="D40" s="171"/>
      <c r="E40" s="171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229"/>
      <c r="Q40" s="230"/>
      <c r="R40" s="231"/>
      <c r="S40" s="220"/>
      <c r="T40" s="28">
        <v>2612</v>
      </c>
      <c r="U40" s="141" t="s">
        <v>175</v>
      </c>
      <c r="V40" s="30">
        <f t="shared" si="2"/>
        <v>0</v>
      </c>
      <c r="W40" s="31"/>
      <c r="X40" s="32">
        <f t="shared" si="3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180"/>
      <c r="B41" s="180"/>
      <c r="C41" s="171"/>
      <c r="D41" s="171"/>
      <c r="E41" s="171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229"/>
      <c r="Q41" s="230"/>
      <c r="R41" s="231"/>
      <c r="S41" s="220"/>
      <c r="T41" s="28">
        <v>2638</v>
      </c>
      <c r="U41" s="141" t="s">
        <v>176</v>
      </c>
      <c r="V41" s="30">
        <f t="shared" si="2"/>
        <v>0</v>
      </c>
      <c r="W41" s="31"/>
      <c r="X41" s="32">
        <f t="shared" si="3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180"/>
      <c r="B42" s="180"/>
      <c r="C42" s="169"/>
      <c r="D42" s="169"/>
      <c r="E42" s="169"/>
      <c r="F42" s="175"/>
      <c r="G42" s="175"/>
      <c r="H42" s="175"/>
      <c r="I42" s="176"/>
      <c r="J42" s="175"/>
      <c r="K42" s="175"/>
      <c r="L42" s="175"/>
      <c r="M42" s="175"/>
      <c r="N42" s="175"/>
      <c r="O42" s="175"/>
      <c r="P42" s="229"/>
      <c r="Q42" s="230"/>
      <c r="R42" s="231"/>
      <c r="S42" s="220"/>
      <c r="T42" s="28"/>
      <c r="U42" s="141"/>
      <c r="V42" s="30">
        <f t="shared" si="2"/>
        <v>0</v>
      </c>
      <c r="W42" s="31"/>
      <c r="X42" s="32">
        <f t="shared" si="3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180"/>
      <c r="B43" s="180"/>
      <c r="C43" s="169"/>
      <c r="D43" s="169"/>
      <c r="E43" s="169"/>
      <c r="F43" s="175"/>
      <c r="G43" s="176"/>
      <c r="H43" s="176"/>
      <c r="I43" s="176"/>
      <c r="J43" s="175"/>
      <c r="K43" s="175"/>
      <c r="L43" s="175"/>
      <c r="M43" s="175"/>
      <c r="N43" s="175"/>
      <c r="O43" s="175"/>
      <c r="P43" s="229"/>
      <c r="Q43" s="230"/>
      <c r="R43" s="231"/>
      <c r="S43" s="220"/>
      <c r="T43" s="28"/>
      <c r="U43" s="29"/>
      <c r="V43" s="30">
        <f t="shared" si="2"/>
        <v>0</v>
      </c>
      <c r="W43" s="31"/>
      <c r="X43" s="32">
        <f t="shared" si="3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180"/>
      <c r="B44" s="180"/>
      <c r="C44" s="171"/>
      <c r="D44" s="169"/>
      <c r="E44" s="169"/>
      <c r="F44" s="175"/>
      <c r="G44" s="176"/>
      <c r="H44" s="176"/>
      <c r="I44" s="176"/>
      <c r="J44" s="175"/>
      <c r="K44" s="176"/>
      <c r="L44" s="175"/>
      <c r="M44" s="175"/>
      <c r="N44" s="175"/>
      <c r="O44" s="175"/>
      <c r="P44" s="229"/>
      <c r="Q44" s="230"/>
      <c r="R44" s="231"/>
      <c r="S44" s="220"/>
      <c r="T44" s="28"/>
      <c r="U44" s="141"/>
      <c r="V44" s="30">
        <f t="shared" si="2"/>
        <v>0</v>
      </c>
      <c r="W44" s="31"/>
      <c r="X44" s="32">
        <f t="shared" si="3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180"/>
      <c r="B45" s="180"/>
      <c r="C45" s="171"/>
      <c r="D45" s="171"/>
      <c r="E45" s="171"/>
      <c r="F45" s="175"/>
      <c r="G45" s="176"/>
      <c r="H45" s="175"/>
      <c r="I45" s="175"/>
      <c r="J45" s="175"/>
      <c r="K45" s="175"/>
      <c r="L45" s="175"/>
      <c r="M45" s="175"/>
      <c r="N45" s="175"/>
      <c r="O45" s="175"/>
      <c r="P45" s="229"/>
      <c r="Q45" s="230"/>
      <c r="R45" s="231"/>
      <c r="S45" s="220"/>
      <c r="T45" s="28"/>
      <c r="U45" s="29"/>
      <c r="V45" s="30">
        <f t="shared" si="2"/>
        <v>0</v>
      </c>
      <c r="W45" s="31"/>
      <c r="X45" s="32">
        <f t="shared" si="3"/>
        <v>0</v>
      </c>
      <c r="Y45" s="19"/>
      <c r="Z45" s="6"/>
      <c r="AA45" s="6"/>
      <c r="AB45" s="6"/>
      <c r="AC45" s="6"/>
    </row>
    <row r="46" spans="1:29" ht="28.5" customHeight="1" thickBot="1" x14ac:dyDescent="0.4">
      <c r="A46" s="180"/>
      <c r="B46" s="180"/>
      <c r="C46" s="171"/>
      <c r="D46" s="171"/>
      <c r="E46" s="171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229"/>
      <c r="Q46" s="230"/>
      <c r="R46" s="231"/>
      <c r="S46" s="221"/>
      <c r="T46" s="28"/>
      <c r="U46" s="29"/>
      <c r="V46" s="30">
        <f t="shared" si="2"/>
        <v>0</v>
      </c>
      <c r="W46" s="31"/>
      <c r="X46" s="32">
        <f t="shared" si="3"/>
        <v>0</v>
      </c>
      <c r="Y46" s="19"/>
      <c r="Z46" s="6"/>
      <c r="AA46" s="6"/>
      <c r="AB46" s="6"/>
      <c r="AC46" s="6"/>
    </row>
    <row r="47" spans="1:29" ht="27.95" customHeight="1" thickBot="1" x14ac:dyDescent="0.4">
      <c r="A47" s="180"/>
      <c r="B47" s="180"/>
      <c r="C47" s="171"/>
      <c r="D47" s="171"/>
      <c r="E47" s="171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229"/>
      <c r="Q47" s="230"/>
      <c r="R47" s="231"/>
      <c r="S47" s="221"/>
      <c r="T47" s="28"/>
      <c r="U47" s="29"/>
      <c r="V47" s="30">
        <f t="shared" si="2"/>
        <v>0</v>
      </c>
      <c r="W47" s="31"/>
      <c r="X47" s="32">
        <f t="shared" si="3"/>
        <v>0</v>
      </c>
      <c r="Y47" s="38"/>
      <c r="Z47" s="6"/>
      <c r="AA47" s="6"/>
      <c r="AB47" s="6"/>
      <c r="AC47" s="6"/>
    </row>
    <row r="48" spans="1:29" ht="27.95" customHeight="1" thickBot="1" x14ac:dyDescent="0.4">
      <c r="A48" s="180"/>
      <c r="B48" s="180"/>
      <c r="C48" s="171"/>
      <c r="D48" s="171"/>
      <c r="E48" s="171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229"/>
      <c r="Q48" s="230"/>
      <c r="R48" s="231"/>
      <c r="S48" s="218"/>
      <c r="T48" s="28"/>
      <c r="U48" s="29"/>
      <c r="V48" s="30">
        <f t="shared" si="2"/>
        <v>0</v>
      </c>
      <c r="W48" s="31"/>
      <c r="X48" s="32">
        <f t="shared" si="3"/>
        <v>0</v>
      </c>
      <c r="Y48" s="38"/>
      <c r="Z48" s="6"/>
      <c r="AA48" s="6"/>
      <c r="AB48" s="6"/>
      <c r="AC48" s="6"/>
    </row>
    <row r="49" spans="1:29" ht="27.95" customHeight="1" thickBot="1" x14ac:dyDescent="0.4">
      <c r="A49" s="180"/>
      <c r="B49" s="180"/>
      <c r="C49" s="171"/>
      <c r="D49" s="171"/>
      <c r="E49" s="171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229"/>
      <c r="Q49" s="230"/>
      <c r="R49" s="231"/>
      <c r="S49" s="221"/>
      <c r="T49" s="28"/>
      <c r="U49" s="29"/>
      <c r="V49" s="30">
        <f t="shared" si="2"/>
        <v>0</v>
      </c>
      <c r="W49" s="31"/>
      <c r="X49" s="32">
        <f t="shared" si="3"/>
        <v>0</v>
      </c>
      <c r="Y49" s="6"/>
      <c r="Z49" s="6"/>
      <c r="AA49" s="6"/>
      <c r="AB49" s="6"/>
      <c r="AC49" s="6"/>
    </row>
    <row r="50" spans="1:29" ht="27.95" customHeight="1" thickBot="1" x14ac:dyDescent="0.4">
      <c r="A50" s="180"/>
      <c r="B50" s="180"/>
      <c r="C50" s="171"/>
      <c r="D50" s="171"/>
      <c r="E50" s="171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229"/>
      <c r="Q50" s="230"/>
      <c r="R50" s="231"/>
      <c r="S50" s="221"/>
      <c r="T50" s="28"/>
      <c r="U50" s="29"/>
      <c r="V50" s="30">
        <f t="shared" si="2"/>
        <v>0</v>
      </c>
      <c r="W50" s="31"/>
      <c r="X50" s="32">
        <f t="shared" si="3"/>
        <v>0</v>
      </c>
      <c r="Y50" s="6"/>
      <c r="Z50" s="6"/>
      <c r="AA50" s="6"/>
      <c r="AB50" s="6"/>
      <c r="AC50" s="6"/>
    </row>
    <row r="51" spans="1:29" ht="27.95" customHeight="1" thickBot="1" x14ac:dyDescent="0.4">
      <c r="A51" s="180"/>
      <c r="B51" s="180"/>
      <c r="C51" s="171"/>
      <c r="D51" s="171"/>
      <c r="E51" s="171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229"/>
      <c r="Q51" s="230"/>
      <c r="R51" s="231"/>
      <c r="S51" s="221"/>
      <c r="T51" s="28"/>
      <c r="U51" s="29"/>
      <c r="V51" s="30">
        <f t="shared" si="2"/>
        <v>0</v>
      </c>
      <c r="W51" s="31"/>
      <c r="X51" s="32">
        <f t="shared" si="3"/>
        <v>0</v>
      </c>
      <c r="Y51" s="6"/>
      <c r="Z51" s="6"/>
      <c r="AA51" s="6"/>
      <c r="AB51" s="6"/>
      <c r="AC51" s="6"/>
    </row>
    <row r="52" spans="1:29" ht="27.95" customHeight="1" thickBot="1" x14ac:dyDescent="0.4">
      <c r="A52" s="180"/>
      <c r="B52" s="180"/>
      <c r="C52" s="171"/>
      <c r="D52" s="171"/>
      <c r="E52" s="171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229"/>
      <c r="Q52" s="230"/>
      <c r="R52" s="231"/>
      <c r="S52" s="221"/>
      <c r="T52" s="28"/>
      <c r="U52" s="29"/>
      <c r="V52" s="30">
        <f t="shared" si="2"/>
        <v>0</v>
      </c>
      <c r="W52" s="31"/>
      <c r="X52" s="32">
        <f t="shared" si="3"/>
        <v>0</v>
      </c>
      <c r="Y52" s="6"/>
      <c r="Z52" s="6"/>
      <c r="AA52" s="6"/>
      <c r="AB52" s="6"/>
      <c r="AC52" s="6"/>
    </row>
    <row r="53" spans="1:29" ht="28.5" customHeight="1" thickBot="1" x14ac:dyDescent="0.4">
      <c r="A53" s="180"/>
      <c r="B53" s="180"/>
      <c r="C53" s="171"/>
      <c r="D53" s="171"/>
      <c r="E53" s="171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229"/>
      <c r="Q53" s="230"/>
      <c r="R53" s="231"/>
      <c r="S53" s="218"/>
      <c r="T53" s="28"/>
      <c r="U53" s="29"/>
      <c r="V53" s="30">
        <f t="shared" si="2"/>
        <v>0</v>
      </c>
      <c r="W53" s="31"/>
      <c r="X53" s="32">
        <f t="shared" si="3"/>
        <v>0</v>
      </c>
      <c r="Y53" s="6"/>
      <c r="Z53" s="6"/>
      <c r="AA53" s="6"/>
      <c r="AB53" s="6"/>
      <c r="AC53" s="6"/>
    </row>
    <row r="54" spans="1:29" ht="28.5" customHeight="1" thickBot="1" x14ac:dyDescent="0.4">
      <c r="A54" s="180"/>
      <c r="B54" s="180"/>
      <c r="C54" s="171"/>
      <c r="D54" s="171"/>
      <c r="E54" s="171"/>
      <c r="F54" s="175"/>
      <c r="G54" s="176"/>
      <c r="H54" s="176"/>
      <c r="I54" s="176"/>
      <c r="J54" s="175"/>
      <c r="K54" s="176"/>
      <c r="L54" s="175"/>
      <c r="M54" s="175"/>
      <c r="N54" s="175"/>
      <c r="O54" s="175"/>
      <c r="P54" s="229"/>
      <c r="Q54" s="230"/>
      <c r="R54" s="231"/>
      <c r="S54" s="218"/>
      <c r="T54" s="28"/>
      <c r="U54" s="29"/>
      <c r="V54" s="30">
        <f t="shared" si="2"/>
        <v>0</v>
      </c>
      <c r="W54" s="31"/>
      <c r="X54" s="32">
        <f t="shared" si="3"/>
        <v>0</v>
      </c>
      <c r="Y54" s="6"/>
      <c r="Z54" s="6"/>
      <c r="AA54" s="6"/>
      <c r="AB54" s="6"/>
      <c r="AC54" s="6"/>
    </row>
    <row r="55" spans="1:29" ht="28.5" customHeight="1" thickBot="1" x14ac:dyDescent="0.4">
      <c r="A55" s="180"/>
      <c r="B55" s="180"/>
      <c r="C55" s="169"/>
      <c r="D55" s="169"/>
      <c r="E55" s="169"/>
      <c r="F55" s="175"/>
      <c r="G55" s="176"/>
      <c r="H55" s="176"/>
      <c r="I55" s="176"/>
      <c r="J55" s="175"/>
      <c r="K55" s="176"/>
      <c r="L55" s="175"/>
      <c r="M55" s="175"/>
      <c r="N55" s="175"/>
      <c r="O55" s="175"/>
      <c r="P55" s="229"/>
      <c r="Q55" s="230"/>
      <c r="R55" s="231"/>
      <c r="S55" s="218"/>
      <c r="T55" s="28"/>
      <c r="U55" s="29"/>
      <c r="V55" s="30">
        <f t="shared" si="2"/>
        <v>0</v>
      </c>
      <c r="W55" s="31"/>
      <c r="X55" s="32">
        <f t="shared" si="3"/>
        <v>0</v>
      </c>
      <c r="Y55" s="6"/>
      <c r="Z55" s="6"/>
      <c r="AA55" s="6"/>
      <c r="AB55" s="6"/>
      <c r="AC55" s="6"/>
    </row>
    <row r="56" spans="1:29" ht="28.5" customHeight="1" thickBot="1" x14ac:dyDescent="0.4">
      <c r="A56" s="180"/>
      <c r="B56" s="180"/>
      <c r="C56" s="171"/>
      <c r="D56" s="171"/>
      <c r="E56" s="171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229"/>
      <c r="Q56" s="230"/>
      <c r="R56" s="231"/>
      <c r="S56" s="218"/>
      <c r="T56" s="28"/>
      <c r="U56" s="29"/>
      <c r="V56" s="30">
        <f t="shared" si="2"/>
        <v>0</v>
      </c>
      <c r="W56" s="31"/>
      <c r="X56" s="32">
        <f t="shared" si="3"/>
        <v>0</v>
      </c>
      <c r="Y56" s="6"/>
      <c r="Z56" s="6"/>
      <c r="AA56" s="6"/>
      <c r="AB56" s="6"/>
      <c r="AC56" s="6"/>
    </row>
    <row r="57" spans="1:29" ht="28.5" customHeight="1" thickBot="1" x14ac:dyDescent="0.4">
      <c r="A57" s="180"/>
      <c r="B57" s="180"/>
      <c r="C57" s="171"/>
      <c r="D57" s="171"/>
      <c r="E57" s="171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229"/>
      <c r="Q57" s="230"/>
      <c r="R57" s="231"/>
      <c r="S57" s="218"/>
      <c r="T57" s="28"/>
      <c r="U57" s="29"/>
      <c r="V57" s="30">
        <f t="shared" si="2"/>
        <v>0</v>
      </c>
      <c r="W57" s="31"/>
      <c r="X57" s="32">
        <f t="shared" si="3"/>
        <v>0</v>
      </c>
      <c r="Y57" s="6"/>
      <c r="Z57" s="6"/>
      <c r="AA57" s="6"/>
      <c r="AB57" s="6"/>
      <c r="AC57" s="6"/>
    </row>
    <row r="58" spans="1:29" ht="28.5" customHeight="1" thickBot="1" x14ac:dyDescent="0.4">
      <c r="A58" s="180"/>
      <c r="B58" s="180"/>
      <c r="C58" s="171"/>
      <c r="D58" s="171"/>
      <c r="E58" s="171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229"/>
      <c r="Q58" s="230"/>
      <c r="R58" s="231"/>
      <c r="S58" s="218"/>
      <c r="T58" s="28"/>
      <c r="U58" s="29"/>
      <c r="V58" s="30">
        <f t="shared" si="2"/>
        <v>0</v>
      </c>
      <c r="W58" s="31"/>
      <c r="X58" s="32">
        <f t="shared" si="3"/>
        <v>0</v>
      </c>
      <c r="Y58" s="6"/>
      <c r="Z58" s="6"/>
      <c r="AA58" s="6"/>
      <c r="AB58" s="6"/>
      <c r="AC58" s="6"/>
    </row>
    <row r="59" spans="1:29" ht="28.5" customHeight="1" thickBot="1" x14ac:dyDescent="0.4">
      <c r="A59" s="180"/>
      <c r="B59" s="180"/>
      <c r="C59" s="171"/>
      <c r="D59" s="171"/>
      <c r="E59" s="171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229"/>
      <c r="Q59" s="230"/>
      <c r="R59" s="231"/>
      <c r="S59" s="218"/>
      <c r="T59" s="28"/>
      <c r="U59" s="141"/>
      <c r="V59" s="30">
        <f t="shared" si="2"/>
        <v>0</v>
      </c>
      <c r="W59" s="31"/>
      <c r="X59" s="32">
        <f t="shared" si="3"/>
        <v>0</v>
      </c>
      <c r="Y59" s="6"/>
      <c r="Z59" s="6"/>
      <c r="AA59" s="6"/>
      <c r="AB59" s="6"/>
      <c r="AC59" s="6"/>
    </row>
    <row r="60" spans="1:29" ht="28.5" customHeight="1" thickBot="1" x14ac:dyDescent="0.4">
      <c r="A60" s="180"/>
      <c r="B60" s="180"/>
      <c r="C60" s="171"/>
      <c r="D60" s="171"/>
      <c r="E60" s="171"/>
      <c r="F60" s="175"/>
      <c r="G60" s="176"/>
      <c r="H60" s="176"/>
      <c r="I60" s="176"/>
      <c r="J60" s="175"/>
      <c r="K60" s="175"/>
      <c r="L60" s="175"/>
      <c r="M60" s="175"/>
      <c r="N60" s="175"/>
      <c r="O60" s="175"/>
      <c r="P60" s="229"/>
      <c r="Q60" s="230"/>
      <c r="R60" s="231"/>
      <c r="S60" s="218"/>
      <c r="T60" s="28"/>
      <c r="U60" s="29"/>
      <c r="V60" s="30">
        <f t="shared" ref="V60:V64" si="5">SUMIF($D$3:$D$76,T60,$Q$3:$Q$76)</f>
        <v>0</v>
      </c>
      <c r="W60" s="31"/>
      <c r="X60" s="32">
        <f t="shared" si="3"/>
        <v>0</v>
      </c>
      <c r="Y60" s="6"/>
      <c r="Z60" s="6"/>
      <c r="AA60" s="6"/>
      <c r="AB60" s="6"/>
      <c r="AC60" s="6"/>
    </row>
    <row r="61" spans="1:29" ht="28.5" customHeight="1" thickBot="1" x14ac:dyDescent="0.4">
      <c r="A61" s="180"/>
      <c r="B61" s="180"/>
      <c r="C61" s="171"/>
      <c r="D61" s="171"/>
      <c r="E61" s="171"/>
      <c r="F61" s="175"/>
      <c r="G61" s="176"/>
      <c r="H61" s="175"/>
      <c r="I61" s="175"/>
      <c r="J61" s="175"/>
      <c r="K61" s="175"/>
      <c r="L61" s="175"/>
      <c r="M61" s="175"/>
      <c r="N61" s="175"/>
      <c r="O61" s="175"/>
      <c r="P61" s="229"/>
      <c r="Q61" s="230"/>
      <c r="R61" s="231"/>
      <c r="S61" s="218"/>
      <c r="T61" s="28"/>
      <c r="U61" s="29"/>
      <c r="V61" s="30">
        <f t="shared" si="5"/>
        <v>0</v>
      </c>
      <c r="W61" s="31"/>
      <c r="X61" s="32">
        <f t="shared" si="3"/>
        <v>0</v>
      </c>
      <c r="Y61" s="6"/>
      <c r="Z61" s="6"/>
      <c r="AA61" s="6"/>
      <c r="AB61" s="6"/>
      <c r="AC61" s="6"/>
    </row>
    <row r="62" spans="1:29" ht="28.5" customHeight="1" thickBot="1" x14ac:dyDescent="0.4">
      <c r="A62" s="180"/>
      <c r="B62" s="180"/>
      <c r="C62" s="171"/>
      <c r="D62" s="171"/>
      <c r="E62" s="171"/>
      <c r="F62" s="175"/>
      <c r="G62" s="176"/>
      <c r="H62" s="175"/>
      <c r="I62" s="175"/>
      <c r="J62" s="175"/>
      <c r="K62" s="175"/>
      <c r="L62" s="175"/>
      <c r="M62" s="175"/>
      <c r="N62" s="175"/>
      <c r="O62" s="175"/>
      <c r="P62" s="229"/>
      <c r="Q62" s="230"/>
      <c r="R62" s="231"/>
      <c r="S62" s="218"/>
      <c r="T62" s="28"/>
      <c r="U62" s="141"/>
      <c r="V62" s="30">
        <f t="shared" si="5"/>
        <v>0</v>
      </c>
      <c r="W62" s="31"/>
      <c r="X62" s="32">
        <f t="shared" si="3"/>
        <v>0</v>
      </c>
      <c r="Y62" s="6"/>
      <c r="Z62" s="6"/>
      <c r="AA62" s="6"/>
      <c r="AB62" s="6"/>
      <c r="AC62" s="6"/>
    </row>
    <row r="63" spans="1:29" ht="28.5" customHeight="1" thickBot="1" x14ac:dyDescent="0.4">
      <c r="A63" s="180"/>
      <c r="B63" s="180"/>
      <c r="C63" s="171"/>
      <c r="D63" s="171"/>
      <c r="E63" s="171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229"/>
      <c r="Q63" s="230"/>
      <c r="R63" s="231"/>
      <c r="S63" s="218"/>
      <c r="T63" s="28"/>
      <c r="U63" s="29"/>
      <c r="V63" s="30">
        <f t="shared" si="5"/>
        <v>0</v>
      </c>
      <c r="W63" s="31"/>
      <c r="X63" s="32">
        <f t="shared" si="3"/>
        <v>0</v>
      </c>
      <c r="Y63" s="6"/>
      <c r="Z63" s="6"/>
      <c r="AA63" s="6"/>
      <c r="AB63" s="6"/>
      <c r="AC63" s="6"/>
    </row>
    <row r="64" spans="1:29" ht="28.5" customHeight="1" thickBot="1" x14ac:dyDescent="0.4">
      <c r="A64" s="180"/>
      <c r="B64" s="180"/>
      <c r="C64" s="171"/>
      <c r="D64" s="171"/>
      <c r="E64" s="171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229"/>
      <c r="Q64" s="230"/>
      <c r="R64" s="231"/>
      <c r="S64" s="218"/>
      <c r="T64" s="28"/>
      <c r="U64" s="29"/>
      <c r="V64" s="30">
        <f t="shared" si="5"/>
        <v>0</v>
      </c>
      <c r="W64" s="31"/>
      <c r="X64" s="32">
        <f t="shared" si="3"/>
        <v>0</v>
      </c>
      <c r="Y64" s="6"/>
      <c r="Z64" s="6"/>
      <c r="AA64" s="6"/>
      <c r="AB64" s="6"/>
      <c r="AC64" s="6"/>
    </row>
    <row r="65" spans="1:29" ht="28.5" customHeight="1" x14ac:dyDescent="0.35">
      <c r="A65" s="180"/>
      <c r="B65" s="180"/>
      <c r="C65" s="171"/>
      <c r="D65" s="171"/>
      <c r="E65" s="171"/>
      <c r="F65" s="175">
        <f>COUNTA(F3:F64)</f>
        <v>0</v>
      </c>
      <c r="G65" s="175">
        <f>COUNTA(G3:G64)</f>
        <v>0</v>
      </c>
      <c r="H65" s="175">
        <f t="shared" ref="H65:K65" si="6">COUNTA(H3:H64)</f>
        <v>0</v>
      </c>
      <c r="I65" s="175">
        <f t="shared" si="6"/>
        <v>0</v>
      </c>
      <c r="J65" s="175">
        <f t="shared" si="6"/>
        <v>0</v>
      </c>
      <c r="K65" s="175">
        <f t="shared" si="6"/>
        <v>0</v>
      </c>
      <c r="L65" s="175"/>
      <c r="M65" s="175"/>
      <c r="N65" s="175"/>
      <c r="O65" s="175"/>
      <c r="P65" s="229"/>
      <c r="Q65" s="230"/>
      <c r="R65" s="231"/>
      <c r="S65" s="218"/>
      <c r="T65" s="6"/>
      <c r="U65" s="6"/>
      <c r="V65" s="39">
        <f>SUM(V3:V64)</f>
        <v>0</v>
      </c>
      <c r="W65" s="6"/>
      <c r="X65" s="41">
        <f>SUM(X3:X64)</f>
        <v>0</v>
      </c>
      <c r="Y65" s="6"/>
      <c r="Z65" s="6"/>
      <c r="AA65" s="6"/>
      <c r="AB65" s="6"/>
      <c r="AC65" s="6"/>
    </row>
    <row r="66" spans="1:29" ht="28.5" customHeight="1" x14ac:dyDescent="0.35">
      <c r="A66" s="180"/>
      <c r="B66" s="180"/>
      <c r="C66" s="171"/>
      <c r="D66" s="171"/>
      <c r="E66" s="171"/>
      <c r="F66" s="175"/>
      <c r="G66" s="176"/>
      <c r="H66" s="175"/>
      <c r="I66" s="175"/>
      <c r="J66" s="175"/>
      <c r="K66" s="175"/>
      <c r="L66" s="175"/>
      <c r="M66" s="175"/>
      <c r="N66" s="175"/>
      <c r="O66" s="175"/>
      <c r="P66" s="229"/>
      <c r="Q66" s="230"/>
      <c r="R66" s="231"/>
      <c r="S66" s="218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28.5" customHeight="1" x14ac:dyDescent="0.35">
      <c r="A67" s="180"/>
      <c r="B67" s="180"/>
      <c r="C67" s="171"/>
      <c r="D67" s="171"/>
      <c r="E67" s="171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229"/>
      <c r="Q67" s="230"/>
      <c r="R67" s="231"/>
      <c r="S67" s="218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28.5" customHeight="1" x14ac:dyDescent="0.2">
      <c r="T68" s="6"/>
      <c r="U68" s="6"/>
      <c r="V68" s="6"/>
      <c r="W68" s="6"/>
      <c r="X68" s="6"/>
    </row>
    <row r="69" spans="1:29" ht="28.5" customHeight="1" x14ac:dyDescent="0.2">
      <c r="T69" s="6"/>
      <c r="U69" s="6"/>
    </row>
    <row r="70" spans="1:29" ht="28.5" customHeight="1" x14ac:dyDescent="0.2">
      <c r="T70" s="6"/>
      <c r="U70" s="6"/>
    </row>
    <row r="71" spans="1:29" ht="18.600000000000001" customHeight="1" x14ac:dyDescent="0.2">
      <c r="T71" s="6"/>
      <c r="U71" s="6"/>
    </row>
    <row r="72" spans="1:29" ht="18.600000000000001" customHeight="1" x14ac:dyDescent="0.2">
      <c r="T72" s="6"/>
      <c r="U72" s="6"/>
    </row>
    <row r="73" spans="1:29" ht="18.600000000000001" customHeight="1" x14ac:dyDescent="0.2">
      <c r="T73" s="6"/>
      <c r="U73" s="6"/>
    </row>
    <row r="74" spans="1:29" ht="18.600000000000001" customHeight="1" x14ac:dyDescent="0.2">
      <c r="T74" s="6"/>
      <c r="U74" s="6"/>
    </row>
    <row r="75" spans="1:29" ht="18.600000000000001" customHeight="1" x14ac:dyDescent="0.2">
      <c r="T75" s="6"/>
      <c r="U75" s="6"/>
    </row>
    <row r="76" spans="1:29" ht="18.600000000000001" customHeight="1" x14ac:dyDescent="0.2">
      <c r="T76" s="6"/>
      <c r="U76" s="6"/>
    </row>
    <row r="77" spans="1:29" ht="18.600000000000001" customHeight="1" x14ac:dyDescent="0.2">
      <c r="T77" s="6"/>
      <c r="U77" s="6"/>
    </row>
    <row r="78" spans="1:29" ht="18.600000000000001" customHeight="1" x14ac:dyDescent="0.2">
      <c r="T78" s="6"/>
      <c r="U78" s="6"/>
    </row>
    <row r="79" spans="1:29" ht="18.600000000000001" customHeight="1" x14ac:dyDescent="0.2">
      <c r="T79" s="6"/>
      <c r="U79" s="6"/>
    </row>
    <row r="80" spans="1:29" ht="18.600000000000001" customHeight="1" x14ac:dyDescent="0.2">
      <c r="T80" s="6"/>
      <c r="U80" s="6"/>
    </row>
    <row r="81" spans="20:21" ht="18.600000000000001" customHeight="1" x14ac:dyDescent="0.2">
      <c r="T81" s="6"/>
      <c r="U81" s="6"/>
    </row>
    <row r="82" spans="20:21" ht="18.600000000000001" customHeight="1" x14ac:dyDescent="0.2">
      <c r="T82" s="6"/>
      <c r="U82" s="6"/>
    </row>
    <row r="83" spans="20:21" ht="18.600000000000001" customHeight="1" x14ac:dyDescent="0.2">
      <c r="T83" s="6"/>
      <c r="U83" s="6"/>
    </row>
    <row r="84" spans="20:21" ht="18.600000000000001" customHeight="1" x14ac:dyDescent="0.2">
      <c r="T84" s="6"/>
      <c r="U84" s="6"/>
    </row>
    <row r="85" spans="20:21" ht="18.600000000000001" customHeight="1" x14ac:dyDescent="0.2">
      <c r="T85" s="6"/>
      <c r="U85" s="6"/>
    </row>
    <row r="86" spans="20:21" ht="18.600000000000001" customHeight="1" x14ac:dyDescent="0.2">
      <c r="T86" s="6"/>
      <c r="U86" s="6"/>
    </row>
    <row r="87" spans="20:21" ht="18.600000000000001" customHeight="1" x14ac:dyDescent="0.2">
      <c r="T87" s="6"/>
      <c r="U87" s="6"/>
    </row>
    <row r="88" spans="20:21" ht="18.600000000000001" customHeight="1" x14ac:dyDescent="0.2">
      <c r="T88" s="6"/>
      <c r="U88" s="6"/>
    </row>
    <row r="89" spans="20:21" ht="18.600000000000001" customHeight="1" x14ac:dyDescent="0.2">
      <c r="T89" s="6"/>
      <c r="U89" s="6"/>
    </row>
    <row r="90" spans="20:21" ht="18.600000000000001" customHeight="1" x14ac:dyDescent="0.2">
      <c r="T90" s="6"/>
      <c r="U90" s="6"/>
    </row>
    <row r="91" spans="20:21" ht="18.600000000000001" customHeight="1" x14ac:dyDescent="0.2">
      <c r="T91" s="6"/>
      <c r="U91" s="6"/>
    </row>
    <row r="92" spans="20:21" ht="18.600000000000001" customHeight="1" x14ac:dyDescent="0.2">
      <c r="T92" s="6"/>
      <c r="U92" s="6"/>
    </row>
    <row r="93" spans="20:21" ht="18.600000000000001" customHeight="1" x14ac:dyDescent="0.2">
      <c r="T93" s="6"/>
      <c r="U93" s="6"/>
    </row>
  </sheetData>
  <sortState xmlns:xlrd2="http://schemas.microsoft.com/office/spreadsheetml/2017/richdata2" ref="A3:R24">
    <sortCondition descending="1" ref="P3:P24"/>
  </sortState>
  <mergeCells count="1">
    <mergeCell ref="B1:G1"/>
  </mergeCells>
  <conditionalFormatting sqref="A3:B25 A26 A27:B67">
    <cfRule type="containsText" dxfId="15" priority="1" stopIfTrue="1" operator="containsText" text="SI">
      <formula>NOT(ISERROR(SEARCH("SI",A3)))</formula>
    </cfRule>
    <cfRule type="containsText" dxfId="14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A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U21" sqref="U21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9.140625" style="1" bestFit="1" customWidth="1"/>
    <col min="4" max="4" width="13.7109375" style="1" customWidth="1"/>
    <col min="5" max="5" width="70.140625" style="1" customWidth="1"/>
    <col min="6" max="6" width="23.42578125" style="201" customWidth="1"/>
    <col min="7" max="7" width="23.42578125" style="1" customWidth="1"/>
    <col min="8" max="8" width="22.42578125" style="1" customWidth="1"/>
    <col min="9" max="14" width="23" style="1" customWidth="1"/>
    <col min="15" max="15" width="33" style="1" customWidth="1"/>
    <col min="16" max="16" width="24.28515625" style="1" customWidth="1"/>
    <col min="17" max="17" width="14.28515625" style="1" customWidth="1"/>
    <col min="18" max="18" width="27.28515625" style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6.42578125" style="1" customWidth="1"/>
    <col min="25" max="26" width="11.42578125" style="1" customWidth="1"/>
    <col min="27" max="27" width="36.28515625" style="1" customWidth="1"/>
    <col min="28" max="28" width="11.42578125" style="1" customWidth="1"/>
    <col min="29" max="29" width="56.28515625" style="1" customWidth="1"/>
    <col min="30" max="261" width="11.42578125" style="1" customWidth="1"/>
  </cols>
  <sheetData>
    <row r="1" spans="1:29" ht="28.5" customHeight="1" thickBot="1" x14ac:dyDescent="0.45">
      <c r="A1"/>
      <c r="B1" s="272" t="s">
        <v>83</v>
      </c>
      <c r="C1" s="273"/>
      <c r="D1" s="273"/>
      <c r="E1" s="273"/>
      <c r="F1" s="273"/>
      <c r="G1" s="274"/>
      <c r="H1" s="83"/>
      <c r="I1" s="58"/>
      <c r="J1" s="58"/>
      <c r="K1" s="58"/>
      <c r="L1" s="58"/>
      <c r="M1" s="58"/>
      <c r="N1" s="58"/>
      <c r="O1" s="110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4" customHeight="1" thickBot="1" x14ac:dyDescent="0.4">
      <c r="A2" s="156" t="s">
        <v>114</v>
      </c>
      <c r="B2" s="8" t="s">
        <v>69</v>
      </c>
      <c r="C2" s="156" t="s">
        <v>1</v>
      </c>
      <c r="D2" s="156" t="s">
        <v>70</v>
      </c>
      <c r="E2" s="156" t="s">
        <v>3</v>
      </c>
      <c r="F2" s="9" t="s">
        <v>136</v>
      </c>
      <c r="G2" s="9" t="s">
        <v>137</v>
      </c>
      <c r="H2" s="9" t="s">
        <v>138</v>
      </c>
      <c r="I2" s="9" t="s">
        <v>139</v>
      </c>
      <c r="J2" s="9" t="s">
        <v>140</v>
      </c>
      <c r="K2" s="9" t="s">
        <v>141</v>
      </c>
      <c r="L2" s="9"/>
      <c r="M2" s="9"/>
      <c r="N2" s="10"/>
      <c r="O2" s="9" t="s">
        <v>119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9.1" customHeight="1" thickBot="1" x14ac:dyDescent="0.4">
      <c r="A3" s="180">
        <v>36212</v>
      </c>
      <c r="B3" s="233" t="s">
        <v>109</v>
      </c>
      <c r="C3" s="169" t="s">
        <v>262</v>
      </c>
      <c r="D3" s="236">
        <v>2140</v>
      </c>
      <c r="E3" s="169" t="s">
        <v>161</v>
      </c>
      <c r="F3" s="235">
        <v>100</v>
      </c>
      <c r="G3" s="158"/>
      <c r="H3" s="161"/>
      <c r="I3" s="161"/>
      <c r="J3" s="161"/>
      <c r="K3" s="23"/>
      <c r="L3" s="23"/>
      <c r="M3" s="23"/>
      <c r="N3" s="24"/>
      <c r="O3" s="24"/>
      <c r="P3" s="25">
        <f t="shared" ref="P3:P26" si="0">IF(Q3=6,SUM(F3:N3)-SMALL(F3:N3,1)-SMALL(F3:N3,2),IF(Q3=6,SUM(F3:N3)-SMALL(F3:N3,1),SUM(F3:N3)))</f>
        <v>100</v>
      </c>
      <c r="Q3" s="26">
        <f t="shared" ref="Q3:Q26" si="1">COUNTA(F3:N3)</f>
        <v>1</v>
      </c>
      <c r="R3" s="143">
        <f t="shared" ref="R3:R13" si="2">SUM(F3:N3)</f>
        <v>100</v>
      </c>
      <c r="S3" s="27"/>
      <c r="T3" s="28">
        <v>10</v>
      </c>
      <c r="U3" s="141" t="s">
        <v>142</v>
      </c>
      <c r="V3" s="30">
        <f>SUMIF($D$3:$D$76,T3,$P$3:$P$76)</f>
        <v>0</v>
      </c>
      <c r="W3" s="31"/>
      <c r="X3" s="32">
        <f t="shared" ref="X3:X34" si="3">SUMIF($D$3:$D$99,T3,$P$3:$P$99)</f>
        <v>0</v>
      </c>
      <c r="Y3" s="19"/>
      <c r="Z3" s="33"/>
      <c r="AA3" s="33"/>
      <c r="AB3" s="33"/>
      <c r="AC3" s="33"/>
    </row>
    <row r="4" spans="1:29" ht="29.1" customHeight="1" thickBot="1" x14ac:dyDescent="0.45">
      <c r="A4" s="180">
        <v>47271</v>
      </c>
      <c r="B4" s="233" t="s">
        <v>109</v>
      </c>
      <c r="C4" s="169" t="s">
        <v>252</v>
      </c>
      <c r="D4" s="236">
        <v>2112</v>
      </c>
      <c r="E4" s="169" t="s">
        <v>160</v>
      </c>
      <c r="F4" s="234">
        <v>90</v>
      </c>
      <c r="G4" s="158"/>
      <c r="H4" s="161"/>
      <c r="I4" s="161"/>
      <c r="J4" s="161"/>
      <c r="K4" s="23"/>
      <c r="L4" s="153"/>
      <c r="M4" s="153"/>
      <c r="N4" s="154"/>
      <c r="O4" s="24"/>
      <c r="P4" s="25">
        <f t="shared" si="0"/>
        <v>90</v>
      </c>
      <c r="Q4" s="26">
        <f t="shared" si="1"/>
        <v>1</v>
      </c>
      <c r="R4" s="143">
        <f t="shared" si="2"/>
        <v>90</v>
      </c>
      <c r="S4" s="27"/>
      <c r="T4" s="28">
        <v>48</v>
      </c>
      <c r="U4" s="141" t="s">
        <v>143</v>
      </c>
      <c r="V4" s="30">
        <f t="shared" ref="V4:V59" si="4">SUMIF($D$3:$D$76,T4,$P$3:$P$76)</f>
        <v>20</v>
      </c>
      <c r="W4" s="31"/>
      <c r="X4" s="32">
        <f t="shared" si="3"/>
        <v>20</v>
      </c>
      <c r="Y4" s="19"/>
      <c r="Z4" s="33"/>
      <c r="AA4" s="33"/>
      <c r="AB4" s="33"/>
      <c r="AC4" s="33"/>
    </row>
    <row r="5" spans="1:29" ht="29.1" customHeight="1" thickBot="1" x14ac:dyDescent="0.4">
      <c r="A5" s="180">
        <v>130464</v>
      </c>
      <c r="B5" s="233" t="s">
        <v>109</v>
      </c>
      <c r="C5" s="169" t="s">
        <v>253</v>
      </c>
      <c r="D5" s="236">
        <v>2112</v>
      </c>
      <c r="E5" s="169" t="s">
        <v>160</v>
      </c>
      <c r="F5" s="235">
        <v>80</v>
      </c>
      <c r="G5" s="158"/>
      <c r="H5" s="161"/>
      <c r="I5" s="161"/>
      <c r="J5" s="161"/>
      <c r="K5" s="23"/>
      <c r="L5" s="23"/>
      <c r="M5" s="23"/>
      <c r="N5" s="24"/>
      <c r="O5" s="24"/>
      <c r="P5" s="25">
        <f t="shared" si="0"/>
        <v>80</v>
      </c>
      <c r="Q5" s="26">
        <f t="shared" si="1"/>
        <v>1</v>
      </c>
      <c r="R5" s="143">
        <f t="shared" si="2"/>
        <v>80</v>
      </c>
      <c r="S5" s="27"/>
      <c r="T5" s="28">
        <v>1132</v>
      </c>
      <c r="U5" s="141" t="s">
        <v>144</v>
      </c>
      <c r="V5" s="30">
        <f t="shared" si="4"/>
        <v>0</v>
      </c>
      <c r="W5" s="31"/>
      <c r="X5" s="32">
        <f t="shared" si="3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80">
        <v>131779</v>
      </c>
      <c r="B6" s="233" t="s">
        <v>109</v>
      </c>
      <c r="C6" s="169" t="s">
        <v>254</v>
      </c>
      <c r="D6" s="236">
        <v>2609</v>
      </c>
      <c r="E6" s="169" t="s">
        <v>174</v>
      </c>
      <c r="F6" s="235">
        <v>60</v>
      </c>
      <c r="G6" s="158"/>
      <c r="H6" s="161"/>
      <c r="I6" s="161"/>
      <c r="J6" s="161"/>
      <c r="K6" s="23"/>
      <c r="L6" s="23"/>
      <c r="M6" s="23"/>
      <c r="N6" s="24"/>
      <c r="O6" s="24"/>
      <c r="P6" s="25">
        <f t="shared" si="0"/>
        <v>60</v>
      </c>
      <c r="Q6" s="26">
        <f t="shared" si="1"/>
        <v>1</v>
      </c>
      <c r="R6" s="143">
        <f t="shared" si="2"/>
        <v>60</v>
      </c>
      <c r="S6" s="27"/>
      <c r="T6" s="28">
        <v>1140</v>
      </c>
      <c r="U6" s="141" t="s">
        <v>145</v>
      </c>
      <c r="V6" s="30">
        <f t="shared" si="4"/>
        <v>0</v>
      </c>
      <c r="W6" s="31"/>
      <c r="X6" s="32">
        <f t="shared" si="3"/>
        <v>0</v>
      </c>
      <c r="Y6" s="19"/>
      <c r="Z6" s="33"/>
      <c r="AA6" s="33"/>
      <c r="AB6" s="33"/>
      <c r="AC6" s="33"/>
    </row>
    <row r="7" spans="1:29" ht="29.1" customHeight="1" thickBot="1" x14ac:dyDescent="0.4">
      <c r="A7" s="180">
        <v>7862</v>
      </c>
      <c r="B7" s="233" t="s">
        <v>109</v>
      </c>
      <c r="C7" s="169" t="s">
        <v>255</v>
      </c>
      <c r="D7" s="236">
        <v>2055</v>
      </c>
      <c r="E7" s="169" t="s">
        <v>158</v>
      </c>
      <c r="F7" s="235">
        <v>50</v>
      </c>
      <c r="G7" s="158"/>
      <c r="H7" s="161"/>
      <c r="I7" s="161"/>
      <c r="J7" s="161"/>
      <c r="K7" s="23"/>
      <c r="L7" s="23"/>
      <c r="M7" s="23"/>
      <c r="N7" s="24"/>
      <c r="O7" s="24"/>
      <c r="P7" s="25">
        <f t="shared" si="0"/>
        <v>50</v>
      </c>
      <c r="Q7" s="26">
        <f t="shared" si="1"/>
        <v>1</v>
      </c>
      <c r="R7" s="143">
        <f t="shared" si="2"/>
        <v>50</v>
      </c>
      <c r="S7" s="27"/>
      <c r="T7" s="28">
        <v>1172</v>
      </c>
      <c r="U7" s="141" t="s">
        <v>146</v>
      </c>
      <c r="V7" s="30">
        <f t="shared" si="4"/>
        <v>0</v>
      </c>
      <c r="W7" s="31"/>
      <c r="X7" s="32">
        <f t="shared" si="3"/>
        <v>0</v>
      </c>
      <c r="Y7" s="19"/>
      <c r="Z7" s="33"/>
      <c r="AA7" s="33"/>
      <c r="AB7" s="33"/>
      <c r="AC7" s="33"/>
    </row>
    <row r="8" spans="1:29" ht="29.1" customHeight="1" thickBot="1" x14ac:dyDescent="0.4">
      <c r="A8" s="180">
        <v>133464</v>
      </c>
      <c r="B8" s="233" t="s">
        <v>109</v>
      </c>
      <c r="C8" s="171" t="s">
        <v>256</v>
      </c>
      <c r="D8" s="177">
        <v>1180</v>
      </c>
      <c r="E8" s="171" t="s">
        <v>148</v>
      </c>
      <c r="F8" s="235">
        <v>40</v>
      </c>
      <c r="G8" s="158"/>
      <c r="H8" s="161"/>
      <c r="I8" s="161"/>
      <c r="J8" s="161"/>
      <c r="K8" s="23"/>
      <c r="L8" s="23"/>
      <c r="M8" s="23"/>
      <c r="N8" s="24"/>
      <c r="O8" s="24"/>
      <c r="P8" s="25">
        <f t="shared" si="0"/>
        <v>40</v>
      </c>
      <c r="Q8" s="26">
        <f t="shared" si="1"/>
        <v>1</v>
      </c>
      <c r="R8" s="143">
        <f t="shared" si="2"/>
        <v>40</v>
      </c>
      <c r="S8" s="27"/>
      <c r="T8" s="28">
        <v>1174</v>
      </c>
      <c r="U8" s="141" t="s">
        <v>147</v>
      </c>
      <c r="V8" s="30">
        <f t="shared" si="4"/>
        <v>9</v>
      </c>
      <c r="W8" s="31"/>
      <c r="X8" s="32">
        <f t="shared" si="3"/>
        <v>9</v>
      </c>
      <c r="Y8" s="19"/>
      <c r="Z8" s="33"/>
      <c r="AA8" s="33"/>
      <c r="AB8" s="33"/>
      <c r="AC8" s="33"/>
    </row>
    <row r="9" spans="1:29" ht="29.1" customHeight="1" thickBot="1" x14ac:dyDescent="0.4">
      <c r="A9" s="180">
        <v>52526</v>
      </c>
      <c r="B9" s="233" t="s">
        <v>109</v>
      </c>
      <c r="C9" s="169" t="s">
        <v>257</v>
      </c>
      <c r="D9" s="236">
        <v>2403</v>
      </c>
      <c r="E9" s="169" t="s">
        <v>169</v>
      </c>
      <c r="F9" s="235">
        <v>30</v>
      </c>
      <c r="G9" s="158"/>
      <c r="H9" s="161"/>
      <c r="I9" s="161"/>
      <c r="J9" s="161"/>
      <c r="K9" s="23"/>
      <c r="L9" s="23"/>
      <c r="M9" s="23"/>
      <c r="N9" s="24"/>
      <c r="O9" s="24"/>
      <c r="P9" s="25">
        <f t="shared" si="0"/>
        <v>30</v>
      </c>
      <c r="Q9" s="26">
        <f t="shared" si="1"/>
        <v>1</v>
      </c>
      <c r="R9" s="143">
        <f t="shared" si="2"/>
        <v>30</v>
      </c>
      <c r="S9" s="27"/>
      <c r="T9" s="28">
        <v>1180</v>
      </c>
      <c r="U9" s="141" t="s">
        <v>148</v>
      </c>
      <c r="V9" s="30">
        <f t="shared" si="4"/>
        <v>40</v>
      </c>
      <c r="W9" s="31"/>
      <c r="X9" s="32">
        <f t="shared" si="3"/>
        <v>40</v>
      </c>
      <c r="Y9" s="19"/>
      <c r="Z9" s="33"/>
      <c r="AA9" s="33"/>
      <c r="AB9" s="33"/>
      <c r="AC9" s="33"/>
    </row>
    <row r="10" spans="1:29" ht="29.1" customHeight="1" thickBot="1" x14ac:dyDescent="0.4">
      <c r="A10" s="180">
        <v>102734</v>
      </c>
      <c r="B10" s="233" t="s">
        <v>109</v>
      </c>
      <c r="C10" s="169" t="s">
        <v>258</v>
      </c>
      <c r="D10" s="238">
        <v>48</v>
      </c>
      <c r="E10" s="169" t="s">
        <v>143</v>
      </c>
      <c r="F10" s="234">
        <v>20</v>
      </c>
      <c r="G10" s="158"/>
      <c r="H10" s="161"/>
      <c r="I10" s="161"/>
      <c r="J10" s="161"/>
      <c r="K10" s="23"/>
      <c r="L10" s="23"/>
      <c r="M10" s="23"/>
      <c r="N10" s="24"/>
      <c r="O10" s="24"/>
      <c r="P10" s="25">
        <f t="shared" si="0"/>
        <v>20</v>
      </c>
      <c r="Q10" s="26">
        <f t="shared" si="1"/>
        <v>1</v>
      </c>
      <c r="R10" s="143">
        <f t="shared" si="2"/>
        <v>20</v>
      </c>
      <c r="S10" s="27"/>
      <c r="T10" s="28">
        <v>1298</v>
      </c>
      <c r="U10" s="141" t="s">
        <v>149</v>
      </c>
      <c r="V10" s="30">
        <f t="shared" si="4"/>
        <v>0</v>
      </c>
      <c r="W10" s="31"/>
      <c r="X10" s="32">
        <f t="shared" si="3"/>
        <v>0</v>
      </c>
      <c r="Y10" s="19"/>
      <c r="Z10" s="33"/>
      <c r="AA10" s="33"/>
      <c r="AB10" s="33"/>
      <c r="AC10" s="33"/>
    </row>
    <row r="11" spans="1:29" ht="29.1" customHeight="1" thickBot="1" x14ac:dyDescent="0.4">
      <c r="A11" s="180">
        <v>127452</v>
      </c>
      <c r="B11" s="233" t="s">
        <v>109</v>
      </c>
      <c r="C11" s="169" t="s">
        <v>259</v>
      </c>
      <c r="D11" s="236">
        <v>2526</v>
      </c>
      <c r="E11" s="169" t="s">
        <v>173</v>
      </c>
      <c r="F11" s="196">
        <v>15</v>
      </c>
      <c r="G11" s="158"/>
      <c r="H11" s="161"/>
      <c r="I11" s="161"/>
      <c r="J11" s="161"/>
      <c r="K11" s="23"/>
      <c r="L11" s="23"/>
      <c r="M11" s="23"/>
      <c r="N11" s="24"/>
      <c r="O11" s="24"/>
      <c r="P11" s="25">
        <f t="shared" si="0"/>
        <v>15</v>
      </c>
      <c r="Q11" s="26">
        <f t="shared" si="1"/>
        <v>1</v>
      </c>
      <c r="R11" s="143">
        <f t="shared" si="2"/>
        <v>15</v>
      </c>
      <c r="S11" s="27"/>
      <c r="T11" s="28">
        <v>1317</v>
      </c>
      <c r="U11" s="141" t="s">
        <v>150</v>
      </c>
      <c r="V11" s="30">
        <f t="shared" si="4"/>
        <v>0</v>
      </c>
      <c r="W11" s="31"/>
      <c r="X11" s="32">
        <f t="shared" si="3"/>
        <v>0</v>
      </c>
      <c r="Y11" s="19"/>
      <c r="Z11" s="33"/>
      <c r="AA11" s="33"/>
      <c r="AB11" s="33"/>
      <c r="AC11" s="33"/>
    </row>
    <row r="12" spans="1:29" ht="29.1" customHeight="1" thickBot="1" x14ac:dyDescent="0.4">
      <c r="A12" s="180">
        <v>139364</v>
      </c>
      <c r="B12" s="233" t="s">
        <v>109</v>
      </c>
      <c r="C12" s="169" t="s">
        <v>260</v>
      </c>
      <c r="D12" s="236">
        <v>2272</v>
      </c>
      <c r="E12" s="169" t="s">
        <v>166</v>
      </c>
      <c r="F12" s="149">
        <v>12</v>
      </c>
      <c r="G12" s="158"/>
      <c r="H12" s="161"/>
      <c r="I12" s="161"/>
      <c r="J12" s="161"/>
      <c r="K12" s="23"/>
      <c r="L12" s="23"/>
      <c r="M12" s="23"/>
      <c r="N12" s="24"/>
      <c r="O12" s="24"/>
      <c r="P12" s="25">
        <f t="shared" si="0"/>
        <v>12</v>
      </c>
      <c r="Q12" s="26">
        <f t="shared" si="1"/>
        <v>1</v>
      </c>
      <c r="R12" s="143">
        <f t="shared" si="2"/>
        <v>12</v>
      </c>
      <c r="S12" s="27"/>
      <c r="T12" s="28">
        <v>1347</v>
      </c>
      <c r="U12" s="141" t="s">
        <v>45</v>
      </c>
      <c r="V12" s="30">
        <f t="shared" si="4"/>
        <v>0</v>
      </c>
      <c r="W12" s="31"/>
      <c r="X12" s="32">
        <f t="shared" si="3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180">
        <v>118819</v>
      </c>
      <c r="B13" s="148" t="str">
        <f t="shared" ref="B13:B26" si="5">IF(Q13&lt;2,"NO","SI")</f>
        <v>NO</v>
      </c>
      <c r="C13" s="169" t="s">
        <v>261</v>
      </c>
      <c r="D13" s="236">
        <v>1174</v>
      </c>
      <c r="E13" s="169" t="s">
        <v>147</v>
      </c>
      <c r="F13" s="149">
        <v>9</v>
      </c>
      <c r="G13" s="158"/>
      <c r="H13" s="161"/>
      <c r="I13" s="161"/>
      <c r="J13" s="161"/>
      <c r="K13" s="23"/>
      <c r="L13" s="23"/>
      <c r="M13" s="23"/>
      <c r="N13" s="24"/>
      <c r="O13" s="24"/>
      <c r="P13" s="25">
        <f t="shared" si="0"/>
        <v>9</v>
      </c>
      <c r="Q13" s="26">
        <f t="shared" si="1"/>
        <v>1</v>
      </c>
      <c r="R13" s="143">
        <f t="shared" si="2"/>
        <v>9</v>
      </c>
      <c r="S13" s="27"/>
      <c r="T13" s="28">
        <v>1451</v>
      </c>
      <c r="U13" s="141" t="s">
        <v>151</v>
      </c>
      <c r="V13" s="30">
        <f t="shared" si="4"/>
        <v>0</v>
      </c>
      <c r="W13" s="31"/>
      <c r="X13" s="32">
        <f t="shared" si="3"/>
        <v>0</v>
      </c>
      <c r="Y13" s="19"/>
      <c r="Z13" s="33"/>
      <c r="AA13" s="33"/>
      <c r="AB13" s="33"/>
      <c r="AC13" s="33"/>
    </row>
    <row r="14" spans="1:29" ht="29.1" customHeight="1" thickBot="1" x14ac:dyDescent="0.4">
      <c r="A14" s="203"/>
      <c r="B14" s="148" t="str">
        <f t="shared" si="5"/>
        <v>NO</v>
      </c>
      <c r="C14" s="169"/>
      <c r="D14" s="238"/>
      <c r="E14" s="169"/>
      <c r="F14" s="196"/>
      <c r="G14" s="158"/>
      <c r="H14" s="161"/>
      <c r="I14" s="161"/>
      <c r="J14" s="161"/>
      <c r="K14" s="23"/>
      <c r="L14" s="23"/>
      <c r="M14" s="23"/>
      <c r="N14" s="24"/>
      <c r="O14" s="24"/>
      <c r="P14" s="25">
        <f t="shared" si="0"/>
        <v>0</v>
      </c>
      <c r="Q14" s="26">
        <f t="shared" si="1"/>
        <v>0</v>
      </c>
      <c r="R14" s="143">
        <f>SUM(F14:N14)</f>
        <v>0</v>
      </c>
      <c r="S14" s="27"/>
      <c r="T14" s="28">
        <v>1757</v>
      </c>
      <c r="U14" s="141" t="s">
        <v>152</v>
      </c>
      <c r="V14" s="30">
        <f t="shared" si="4"/>
        <v>0</v>
      </c>
      <c r="W14" s="31"/>
      <c r="X14" s="32">
        <f t="shared" si="3"/>
        <v>0</v>
      </c>
      <c r="Y14" s="19"/>
      <c r="Z14" s="6"/>
      <c r="AA14" s="6"/>
      <c r="AB14" s="6"/>
      <c r="AC14" s="6"/>
    </row>
    <row r="15" spans="1:29" ht="29.1" customHeight="1" thickBot="1" x14ac:dyDescent="0.4">
      <c r="A15" s="148"/>
      <c r="B15" s="148" t="str">
        <f t="shared" si="5"/>
        <v>NO</v>
      </c>
      <c r="C15" s="169"/>
      <c r="D15" s="238"/>
      <c r="E15" s="169"/>
      <c r="F15" s="196"/>
      <c r="G15" s="158"/>
      <c r="H15" s="161"/>
      <c r="I15" s="161"/>
      <c r="J15" s="161"/>
      <c r="K15" s="23"/>
      <c r="L15" s="23"/>
      <c r="M15" s="23"/>
      <c r="N15" s="24"/>
      <c r="O15" s="24"/>
      <c r="P15" s="25">
        <f t="shared" si="0"/>
        <v>0</v>
      </c>
      <c r="Q15" s="26">
        <f t="shared" si="1"/>
        <v>0</v>
      </c>
      <c r="R15" s="143">
        <f>SUM(F15:N15)</f>
        <v>0</v>
      </c>
      <c r="S15" s="27"/>
      <c r="T15" s="28">
        <v>1773</v>
      </c>
      <c r="U15" s="141" t="s">
        <v>71</v>
      </c>
      <c r="V15" s="30">
        <f t="shared" si="4"/>
        <v>0</v>
      </c>
      <c r="W15" s="31"/>
      <c r="X15" s="32">
        <f t="shared" si="3"/>
        <v>0</v>
      </c>
      <c r="Y15" s="19"/>
      <c r="Z15" s="33"/>
      <c r="AA15" s="33"/>
      <c r="AB15" s="33"/>
      <c r="AC15" s="33"/>
    </row>
    <row r="16" spans="1:29" ht="29.1" customHeight="1" thickBot="1" x14ac:dyDescent="0.4">
      <c r="A16" s="148"/>
      <c r="B16" s="148" t="str">
        <f t="shared" si="5"/>
        <v>NO</v>
      </c>
      <c r="C16" s="169"/>
      <c r="D16" s="177"/>
      <c r="E16" s="171"/>
      <c r="F16" s="149"/>
      <c r="G16" s="158"/>
      <c r="H16" s="161"/>
      <c r="I16" s="161"/>
      <c r="J16" s="161"/>
      <c r="K16" s="23"/>
      <c r="L16" s="23"/>
      <c r="M16" s="23"/>
      <c r="N16" s="24"/>
      <c r="O16" s="24"/>
      <c r="P16" s="25">
        <f t="shared" si="0"/>
        <v>0</v>
      </c>
      <c r="Q16" s="26">
        <f t="shared" si="1"/>
        <v>0</v>
      </c>
      <c r="R16" s="143">
        <f>SUM(F16:N16)</f>
        <v>0</v>
      </c>
      <c r="S16" s="27"/>
      <c r="T16" s="28">
        <v>1843</v>
      </c>
      <c r="U16" s="141" t="s">
        <v>153</v>
      </c>
      <c r="V16" s="30">
        <f t="shared" si="4"/>
        <v>0</v>
      </c>
      <c r="W16" s="31"/>
      <c r="X16" s="32">
        <f t="shared" si="3"/>
        <v>0</v>
      </c>
      <c r="Y16" s="19"/>
      <c r="Z16" s="33"/>
      <c r="AA16" s="33"/>
      <c r="AB16" s="33"/>
      <c r="AC16" s="33"/>
    </row>
    <row r="17" spans="1:29" ht="29.1" customHeight="1" thickBot="1" x14ac:dyDescent="0.45">
      <c r="A17" s="239"/>
      <c r="B17" s="148" t="str">
        <f t="shared" si="5"/>
        <v>NO</v>
      </c>
      <c r="C17" s="169"/>
      <c r="D17" s="236"/>
      <c r="E17" s="169"/>
      <c r="F17" s="196"/>
      <c r="G17" s="158"/>
      <c r="H17" s="161"/>
      <c r="I17" s="161"/>
      <c r="J17" s="161"/>
      <c r="K17" s="23"/>
      <c r="L17" s="153"/>
      <c r="M17" s="153"/>
      <c r="N17" s="154"/>
      <c r="O17" s="24"/>
      <c r="P17" s="25">
        <f t="shared" si="0"/>
        <v>0</v>
      </c>
      <c r="Q17" s="26">
        <f t="shared" si="1"/>
        <v>0</v>
      </c>
      <c r="R17" s="143">
        <v>0</v>
      </c>
      <c r="S17" s="27"/>
      <c r="T17" s="28">
        <v>1988</v>
      </c>
      <c r="U17" s="141" t="s">
        <v>154</v>
      </c>
      <c r="V17" s="30">
        <f t="shared" si="4"/>
        <v>0</v>
      </c>
      <c r="W17" s="31"/>
      <c r="X17" s="32">
        <f t="shared" si="3"/>
        <v>0</v>
      </c>
      <c r="Y17" s="19"/>
      <c r="Z17" s="33"/>
      <c r="AA17" s="33"/>
      <c r="AB17" s="33"/>
      <c r="AC17" s="33"/>
    </row>
    <row r="18" spans="1:29" ht="29.1" customHeight="1" thickBot="1" x14ac:dyDescent="0.45">
      <c r="A18" s="239"/>
      <c r="B18" s="148" t="str">
        <f t="shared" si="5"/>
        <v>NO</v>
      </c>
      <c r="C18" s="169"/>
      <c r="D18" s="236"/>
      <c r="E18" s="169"/>
      <c r="F18" s="196"/>
      <c r="G18" s="158"/>
      <c r="H18" s="161"/>
      <c r="I18" s="161"/>
      <c r="J18" s="161"/>
      <c r="K18" s="23"/>
      <c r="L18" s="153"/>
      <c r="M18" s="153"/>
      <c r="N18" s="154"/>
      <c r="O18" s="24"/>
      <c r="P18" s="25">
        <f t="shared" si="0"/>
        <v>0</v>
      </c>
      <c r="Q18" s="26">
        <f t="shared" si="1"/>
        <v>0</v>
      </c>
      <c r="R18" s="143">
        <f>SUM(F18:N18)</f>
        <v>0</v>
      </c>
      <c r="S18" s="27"/>
      <c r="T18" s="28">
        <v>2005</v>
      </c>
      <c r="U18" s="141" t="s">
        <v>155</v>
      </c>
      <c r="V18" s="30">
        <f t="shared" si="4"/>
        <v>0</v>
      </c>
      <c r="W18" s="31"/>
      <c r="X18" s="32">
        <f t="shared" si="3"/>
        <v>0</v>
      </c>
      <c r="Y18" s="19"/>
      <c r="Z18" s="6"/>
      <c r="AA18" s="6"/>
      <c r="AB18" s="6"/>
      <c r="AC18" s="6"/>
    </row>
    <row r="19" spans="1:29" ht="29.1" customHeight="1" thickBot="1" x14ac:dyDescent="0.4">
      <c r="A19" s="148"/>
      <c r="B19" s="148" t="str">
        <f t="shared" si="5"/>
        <v>NO</v>
      </c>
      <c r="C19" s="171"/>
      <c r="D19" s="177"/>
      <c r="E19" s="171"/>
      <c r="F19" s="149"/>
      <c r="G19" s="158"/>
      <c r="H19" s="161"/>
      <c r="I19" s="161"/>
      <c r="J19" s="23"/>
      <c r="K19" s="23"/>
      <c r="L19" s="23"/>
      <c r="M19" s="23"/>
      <c r="N19" s="24"/>
      <c r="O19" s="24"/>
      <c r="P19" s="25">
        <f t="shared" si="0"/>
        <v>0</v>
      </c>
      <c r="Q19" s="26">
        <f t="shared" si="1"/>
        <v>0</v>
      </c>
      <c r="R19" s="143">
        <f>SUM(F19:N19)</f>
        <v>0</v>
      </c>
      <c r="S19" s="27"/>
      <c r="T19" s="28">
        <v>2015</v>
      </c>
      <c r="U19" s="141" t="s">
        <v>156</v>
      </c>
      <c r="V19" s="30">
        <f t="shared" si="4"/>
        <v>0</v>
      </c>
      <c r="W19" s="31"/>
      <c r="X19" s="32">
        <f t="shared" si="3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239"/>
      <c r="B20" s="148" t="str">
        <f t="shared" si="5"/>
        <v>NO</v>
      </c>
      <c r="C20" s="169"/>
      <c r="D20" s="236"/>
      <c r="E20" s="169"/>
      <c r="F20" s="196"/>
      <c r="G20" s="158"/>
      <c r="H20" s="161"/>
      <c r="I20" s="161"/>
      <c r="J20" s="161"/>
      <c r="K20" s="23"/>
      <c r="L20" s="23"/>
      <c r="M20" s="23"/>
      <c r="N20" s="24"/>
      <c r="O20" s="24"/>
      <c r="P20" s="25">
        <f t="shared" si="0"/>
        <v>0</v>
      </c>
      <c r="Q20" s="26">
        <f t="shared" si="1"/>
        <v>0</v>
      </c>
      <c r="R20" s="143">
        <v>0</v>
      </c>
      <c r="S20" s="27"/>
      <c r="T20" s="28">
        <v>2041</v>
      </c>
      <c r="U20" s="141" t="s">
        <v>157</v>
      </c>
      <c r="V20" s="30">
        <f t="shared" si="4"/>
        <v>0</v>
      </c>
      <c r="W20" s="31"/>
      <c r="X20" s="32">
        <f t="shared" si="3"/>
        <v>0</v>
      </c>
      <c r="Y20" s="19"/>
      <c r="Z20" s="6"/>
      <c r="AA20" s="6"/>
      <c r="AB20" s="6"/>
      <c r="AC20" s="6"/>
    </row>
    <row r="21" spans="1:29" ht="29.1" customHeight="1" thickBot="1" x14ac:dyDescent="0.4">
      <c r="A21" s="148"/>
      <c r="B21" s="148" t="str">
        <f t="shared" si="5"/>
        <v>NO</v>
      </c>
      <c r="C21" s="171"/>
      <c r="D21" s="177"/>
      <c r="E21" s="171"/>
      <c r="F21" s="149"/>
      <c r="G21" s="158"/>
      <c r="H21" s="161"/>
      <c r="I21" s="161"/>
      <c r="J21" s="23"/>
      <c r="K21" s="23"/>
      <c r="L21" s="23"/>
      <c r="M21" s="23"/>
      <c r="N21" s="24"/>
      <c r="O21" s="24"/>
      <c r="P21" s="25">
        <f t="shared" si="0"/>
        <v>0</v>
      </c>
      <c r="Q21" s="26">
        <f t="shared" si="1"/>
        <v>0</v>
      </c>
      <c r="R21" s="143">
        <f>SUM(F21:N21)</f>
        <v>0</v>
      </c>
      <c r="S21" s="27"/>
      <c r="T21" s="28">
        <v>2055</v>
      </c>
      <c r="U21" s="141" t="s">
        <v>158</v>
      </c>
      <c r="V21" s="30">
        <f t="shared" si="4"/>
        <v>50</v>
      </c>
      <c r="W21" s="31"/>
      <c r="X21" s="32">
        <f t="shared" si="3"/>
        <v>50</v>
      </c>
      <c r="Y21" s="19"/>
      <c r="Z21" s="6"/>
      <c r="AA21" s="6"/>
      <c r="AB21" s="6"/>
      <c r="AC21" s="6"/>
    </row>
    <row r="22" spans="1:29" ht="29.1" customHeight="1" thickBot="1" x14ac:dyDescent="0.4">
      <c r="A22" s="239"/>
      <c r="B22" s="148" t="str">
        <f t="shared" si="5"/>
        <v>NO</v>
      </c>
      <c r="C22" s="169"/>
      <c r="D22" s="236"/>
      <c r="E22" s="169"/>
      <c r="F22" s="149"/>
      <c r="G22" s="158"/>
      <c r="H22" s="161"/>
      <c r="I22" s="161"/>
      <c r="J22" s="161"/>
      <c r="K22" s="23"/>
      <c r="L22" s="23"/>
      <c r="M22" s="23"/>
      <c r="N22" s="24"/>
      <c r="O22" s="24"/>
      <c r="P22" s="25">
        <f t="shared" si="0"/>
        <v>0</v>
      </c>
      <c r="Q22" s="26">
        <f t="shared" si="1"/>
        <v>0</v>
      </c>
      <c r="R22" s="143">
        <v>0</v>
      </c>
      <c r="S22" s="27"/>
      <c r="T22" s="28">
        <v>2057</v>
      </c>
      <c r="U22" s="141" t="s">
        <v>159</v>
      </c>
      <c r="V22" s="30">
        <f t="shared" si="4"/>
        <v>0</v>
      </c>
      <c r="W22" s="31"/>
      <c r="X22" s="32">
        <f t="shared" si="3"/>
        <v>0</v>
      </c>
      <c r="Y22" s="19"/>
      <c r="Z22" s="6"/>
      <c r="AA22" s="6"/>
      <c r="AB22" s="6"/>
      <c r="AC22" s="6"/>
    </row>
    <row r="23" spans="1:29" ht="29.1" customHeight="1" thickBot="1" x14ac:dyDescent="0.4">
      <c r="A23" s="148"/>
      <c r="B23" s="148" t="str">
        <f t="shared" si="5"/>
        <v>NO</v>
      </c>
      <c r="C23" s="171"/>
      <c r="D23" s="177"/>
      <c r="E23" s="171"/>
      <c r="F23" s="149"/>
      <c r="G23" s="158"/>
      <c r="H23" s="161"/>
      <c r="I23" s="161"/>
      <c r="J23" s="23"/>
      <c r="K23" s="23"/>
      <c r="L23" s="23"/>
      <c r="M23" s="23"/>
      <c r="N23" s="24"/>
      <c r="O23" s="24"/>
      <c r="P23" s="25">
        <f t="shared" si="0"/>
        <v>0</v>
      </c>
      <c r="Q23" s="26">
        <f t="shared" si="1"/>
        <v>0</v>
      </c>
      <c r="R23" s="143">
        <v>0</v>
      </c>
      <c r="S23" s="27"/>
      <c r="T23" s="28">
        <v>2112</v>
      </c>
      <c r="U23" s="141" t="s">
        <v>160</v>
      </c>
      <c r="V23" s="30">
        <f t="shared" si="4"/>
        <v>170</v>
      </c>
      <c r="W23" s="31"/>
      <c r="X23" s="32">
        <f t="shared" si="3"/>
        <v>170</v>
      </c>
      <c r="Y23" s="19"/>
      <c r="Z23" s="6"/>
      <c r="AA23" s="6"/>
      <c r="AB23" s="6"/>
      <c r="AC23" s="6"/>
    </row>
    <row r="24" spans="1:29" ht="29.1" customHeight="1" thickBot="1" x14ac:dyDescent="0.4">
      <c r="A24" s="148"/>
      <c r="B24" s="148" t="str">
        <f t="shared" si="5"/>
        <v>NO</v>
      </c>
      <c r="C24" s="171"/>
      <c r="D24" s="171"/>
      <c r="E24" s="171"/>
      <c r="F24" s="149"/>
      <c r="G24" s="158"/>
      <c r="H24" s="161"/>
      <c r="I24" s="161"/>
      <c r="J24" s="23"/>
      <c r="K24" s="23"/>
      <c r="L24" s="23"/>
      <c r="M24" s="23"/>
      <c r="N24" s="24"/>
      <c r="O24" s="24"/>
      <c r="P24" s="25">
        <f t="shared" si="0"/>
        <v>0</v>
      </c>
      <c r="Q24" s="26">
        <f t="shared" si="1"/>
        <v>0</v>
      </c>
      <c r="R24" s="143">
        <v>0</v>
      </c>
      <c r="S24" s="27"/>
      <c r="T24" s="28">
        <v>2140</v>
      </c>
      <c r="U24" s="141" t="s">
        <v>161</v>
      </c>
      <c r="V24" s="30">
        <f t="shared" si="4"/>
        <v>100</v>
      </c>
      <c r="W24" s="31"/>
      <c r="X24" s="32">
        <f t="shared" si="3"/>
        <v>100</v>
      </c>
      <c r="Y24" s="19"/>
      <c r="Z24" s="6"/>
      <c r="AA24" s="6"/>
      <c r="AB24" s="6"/>
      <c r="AC24" s="6"/>
    </row>
    <row r="25" spans="1:29" ht="29.1" customHeight="1" thickBot="1" x14ac:dyDescent="0.4">
      <c r="A25" s="148"/>
      <c r="B25" s="148" t="str">
        <f t="shared" si="5"/>
        <v>NO</v>
      </c>
      <c r="C25" s="171"/>
      <c r="D25" s="177"/>
      <c r="E25" s="171"/>
      <c r="F25" s="149"/>
      <c r="G25" s="158"/>
      <c r="H25" s="161"/>
      <c r="I25" s="161"/>
      <c r="J25" s="23"/>
      <c r="K25" s="23"/>
      <c r="L25" s="23"/>
      <c r="M25" s="23"/>
      <c r="N25" s="24"/>
      <c r="O25" s="24"/>
      <c r="P25" s="25">
        <f t="shared" si="0"/>
        <v>0</v>
      </c>
      <c r="Q25" s="26">
        <f t="shared" si="1"/>
        <v>0</v>
      </c>
      <c r="R25" s="143">
        <v>0</v>
      </c>
      <c r="S25" s="27"/>
      <c r="T25" s="28">
        <v>2142</v>
      </c>
      <c r="U25" s="141" t="s">
        <v>162</v>
      </c>
      <c r="V25" s="30">
        <f t="shared" si="4"/>
        <v>0</v>
      </c>
      <c r="W25" s="31"/>
      <c r="X25" s="32">
        <f t="shared" si="3"/>
        <v>0</v>
      </c>
      <c r="Y25" s="19"/>
      <c r="Z25" s="6"/>
      <c r="AA25" s="6"/>
      <c r="AB25" s="6"/>
      <c r="AC25" s="6"/>
    </row>
    <row r="26" spans="1:29" ht="29.1" customHeight="1" thickBot="1" x14ac:dyDescent="0.4">
      <c r="A26" s="148"/>
      <c r="B26" s="148" t="str">
        <f t="shared" si="5"/>
        <v>NO</v>
      </c>
      <c r="C26" s="171"/>
      <c r="D26" s="171"/>
      <c r="E26" s="171"/>
      <c r="F26" s="149"/>
      <c r="G26" s="158"/>
      <c r="H26" s="161"/>
      <c r="I26" s="161"/>
      <c r="J26" s="23"/>
      <c r="K26" s="23"/>
      <c r="L26" s="23"/>
      <c r="M26" s="23"/>
      <c r="N26" s="24"/>
      <c r="O26" s="24"/>
      <c r="P26" s="25">
        <f t="shared" si="0"/>
        <v>0</v>
      </c>
      <c r="Q26" s="26">
        <f t="shared" si="1"/>
        <v>0</v>
      </c>
      <c r="R26" s="143">
        <v>0</v>
      </c>
      <c r="S26" s="27"/>
      <c r="T26" s="28">
        <v>2144</v>
      </c>
      <c r="U26" s="141" t="s">
        <v>163</v>
      </c>
      <c r="V26" s="30">
        <f t="shared" si="4"/>
        <v>0</v>
      </c>
      <c r="W26" s="31"/>
      <c r="X26" s="32">
        <f t="shared" si="3"/>
        <v>0</v>
      </c>
      <c r="Y26" s="19"/>
      <c r="Z26" s="6"/>
      <c r="AA26" s="6"/>
      <c r="AB26" s="6"/>
      <c r="AC26" s="6"/>
    </row>
    <row r="27" spans="1:29" ht="29.1" customHeight="1" thickBot="1" x14ac:dyDescent="0.4">
      <c r="A27" s="148"/>
      <c r="B27" s="148" t="str">
        <f t="shared" ref="B27:B35" si="6">IF(Q27&lt;2,"NO","SI")</f>
        <v>NO</v>
      </c>
      <c r="C27" s="171"/>
      <c r="D27" s="177"/>
      <c r="E27" s="171"/>
      <c r="F27" s="149"/>
      <c r="G27" s="158"/>
      <c r="H27" s="161"/>
      <c r="I27" s="161"/>
      <c r="J27" s="161"/>
      <c r="K27" s="23"/>
      <c r="L27" s="23"/>
      <c r="M27" s="23"/>
      <c r="N27" s="24"/>
      <c r="O27" s="24"/>
      <c r="P27" s="25">
        <f t="shared" ref="P27" si="7">IF(Q27=9,SUM(F27:N27)-SMALL(F27:N27,1)-SMALL(F27:N27,2),IF(Q27=8,SUM(F27:N27)-SMALL(F27:N27,1),SUM(F27:N27)))</f>
        <v>0</v>
      </c>
      <c r="Q27" s="26">
        <f t="shared" ref="Q27" si="8">COUNTA(F27:N27)</f>
        <v>0</v>
      </c>
      <c r="R27" s="143">
        <f t="shared" ref="R27" si="9">SUM(F27:N27)</f>
        <v>0</v>
      </c>
      <c r="S27" s="27"/>
      <c r="T27" s="28">
        <v>2186</v>
      </c>
      <c r="U27" s="141" t="s">
        <v>164</v>
      </c>
      <c r="V27" s="30">
        <f t="shared" si="4"/>
        <v>0</v>
      </c>
      <c r="W27" s="31"/>
      <c r="X27" s="32">
        <f t="shared" si="3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148"/>
      <c r="B28" s="148" t="str">
        <f t="shared" si="6"/>
        <v>NO</v>
      </c>
      <c r="C28" s="171"/>
      <c r="D28" s="171"/>
      <c r="E28" s="171"/>
      <c r="F28" s="149"/>
      <c r="G28" s="158"/>
      <c r="H28" s="23"/>
      <c r="I28" s="23"/>
      <c r="J28" s="23"/>
      <c r="K28" s="23"/>
      <c r="L28" s="23"/>
      <c r="M28" s="23"/>
      <c r="N28" s="24"/>
      <c r="O28" s="24"/>
      <c r="P28" s="25">
        <f t="shared" ref="P28:P35" si="10">IF(Q28=9,SUM(F28:N28)-SMALL(F28:N28,1)-SMALL(F28:N28,2),IF(Q28=8,SUM(F28:N28)-SMALL(F28:N28,1),SUM(F28:N28)))</f>
        <v>0</v>
      </c>
      <c r="Q28" s="26">
        <f t="shared" ref="Q28:Q35" si="11">COUNTA(F28:N28)</f>
        <v>0</v>
      </c>
      <c r="R28" s="143">
        <f t="shared" ref="R28:R35" si="12">SUM(F28:N28)</f>
        <v>0</v>
      </c>
      <c r="S28" s="27"/>
      <c r="T28" s="28">
        <v>2236</v>
      </c>
      <c r="U28" s="141" t="s">
        <v>165</v>
      </c>
      <c r="V28" s="30">
        <f t="shared" si="4"/>
        <v>0</v>
      </c>
      <c r="W28" s="31"/>
      <c r="X28" s="32">
        <f t="shared" si="3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148"/>
      <c r="B29" s="148" t="str">
        <f t="shared" si="6"/>
        <v>NO</v>
      </c>
      <c r="C29" s="171"/>
      <c r="D29" s="171"/>
      <c r="E29" s="171"/>
      <c r="F29" s="149"/>
      <c r="G29" s="161"/>
      <c r="H29" s="23"/>
      <c r="I29" s="23"/>
      <c r="J29" s="23"/>
      <c r="K29" s="23"/>
      <c r="L29" s="23"/>
      <c r="M29" s="23"/>
      <c r="N29" s="24"/>
      <c r="O29" s="24"/>
      <c r="P29" s="25">
        <f t="shared" si="10"/>
        <v>0</v>
      </c>
      <c r="Q29" s="26">
        <f t="shared" si="11"/>
        <v>0</v>
      </c>
      <c r="R29" s="143">
        <f t="shared" si="12"/>
        <v>0</v>
      </c>
      <c r="S29" s="27"/>
      <c r="T29" s="28">
        <v>2272</v>
      </c>
      <c r="U29" s="141" t="s">
        <v>166</v>
      </c>
      <c r="V29" s="30">
        <f t="shared" si="4"/>
        <v>12</v>
      </c>
      <c r="W29" s="31"/>
      <c r="X29" s="32">
        <f t="shared" si="3"/>
        <v>12</v>
      </c>
      <c r="Y29" s="19"/>
      <c r="Z29" s="6"/>
      <c r="AA29" s="6"/>
      <c r="AB29" s="6"/>
      <c r="AC29" s="6"/>
    </row>
    <row r="30" spans="1:29" ht="29.1" customHeight="1" thickBot="1" x14ac:dyDescent="0.4">
      <c r="A30" s="148"/>
      <c r="B30" s="148" t="str">
        <f t="shared" si="6"/>
        <v>NO</v>
      </c>
      <c r="C30" s="171"/>
      <c r="D30" s="171"/>
      <c r="E30" s="171"/>
      <c r="F30" s="149"/>
      <c r="G30" s="161"/>
      <c r="H30" s="23"/>
      <c r="I30" s="23"/>
      <c r="J30" s="23"/>
      <c r="K30" s="23"/>
      <c r="L30" s="23"/>
      <c r="M30" s="23"/>
      <c r="N30" s="24"/>
      <c r="O30" s="24"/>
      <c r="P30" s="25">
        <f t="shared" si="10"/>
        <v>0</v>
      </c>
      <c r="Q30" s="26">
        <f t="shared" si="11"/>
        <v>0</v>
      </c>
      <c r="R30" s="143">
        <f t="shared" si="12"/>
        <v>0</v>
      </c>
      <c r="S30" s="27"/>
      <c r="T30" s="28">
        <v>2362</v>
      </c>
      <c r="U30" s="141" t="s">
        <v>167</v>
      </c>
      <c r="V30" s="30">
        <f t="shared" si="4"/>
        <v>0</v>
      </c>
      <c r="W30" s="31"/>
      <c r="X30" s="32">
        <f t="shared" si="3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148"/>
      <c r="B31" s="148" t="str">
        <f t="shared" si="6"/>
        <v>NO</v>
      </c>
      <c r="C31" s="171"/>
      <c r="D31" s="171"/>
      <c r="E31" s="171"/>
      <c r="F31" s="149"/>
      <c r="G31" s="161"/>
      <c r="H31" s="23"/>
      <c r="I31" s="23"/>
      <c r="J31" s="23"/>
      <c r="K31" s="23"/>
      <c r="L31" s="23"/>
      <c r="M31" s="23"/>
      <c r="N31" s="24"/>
      <c r="O31" s="24"/>
      <c r="P31" s="25">
        <f t="shared" si="10"/>
        <v>0</v>
      </c>
      <c r="Q31" s="26">
        <f t="shared" si="11"/>
        <v>0</v>
      </c>
      <c r="R31" s="143">
        <f t="shared" si="12"/>
        <v>0</v>
      </c>
      <c r="S31" s="27"/>
      <c r="T31" s="28">
        <v>2397</v>
      </c>
      <c r="U31" s="141" t="s">
        <v>168</v>
      </c>
      <c r="V31" s="30">
        <f t="shared" si="4"/>
        <v>0</v>
      </c>
      <c r="W31" s="31"/>
      <c r="X31" s="32">
        <f t="shared" si="3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148"/>
      <c r="B32" s="148" t="str">
        <f t="shared" si="6"/>
        <v>NO</v>
      </c>
      <c r="C32" s="171"/>
      <c r="D32" s="171"/>
      <c r="E32" s="171"/>
      <c r="F32" s="149"/>
      <c r="G32" s="23"/>
      <c r="H32" s="23"/>
      <c r="I32" s="23"/>
      <c r="J32" s="23"/>
      <c r="K32" s="23"/>
      <c r="L32" s="23"/>
      <c r="M32" s="23"/>
      <c r="N32" s="24"/>
      <c r="O32" s="24"/>
      <c r="P32" s="25">
        <f t="shared" si="10"/>
        <v>0</v>
      </c>
      <c r="Q32" s="26">
        <f t="shared" si="11"/>
        <v>0</v>
      </c>
      <c r="R32" s="143">
        <f t="shared" si="12"/>
        <v>0</v>
      </c>
      <c r="S32" s="27"/>
      <c r="T32" s="28">
        <v>2403</v>
      </c>
      <c r="U32" s="141" t="s">
        <v>169</v>
      </c>
      <c r="V32" s="30">
        <f t="shared" si="4"/>
        <v>30</v>
      </c>
      <c r="W32" s="31"/>
      <c r="X32" s="32">
        <f t="shared" si="3"/>
        <v>30</v>
      </c>
      <c r="Y32" s="19"/>
      <c r="Z32" s="6"/>
      <c r="AA32" s="6"/>
      <c r="AB32" s="6"/>
      <c r="AC32" s="6"/>
    </row>
    <row r="33" spans="1:29" ht="29.1" customHeight="1" thickBot="1" x14ac:dyDescent="0.4">
      <c r="A33" s="148"/>
      <c r="B33" s="148" t="str">
        <f t="shared" si="6"/>
        <v>NO</v>
      </c>
      <c r="C33" s="171"/>
      <c r="D33" s="171"/>
      <c r="E33" s="171"/>
      <c r="F33" s="149"/>
      <c r="G33" s="161"/>
      <c r="H33" s="23"/>
      <c r="I33" s="23"/>
      <c r="J33" s="23"/>
      <c r="K33" s="23"/>
      <c r="L33" s="23"/>
      <c r="M33" s="23"/>
      <c r="N33" s="24"/>
      <c r="O33" s="24"/>
      <c r="P33" s="25">
        <f t="shared" si="10"/>
        <v>0</v>
      </c>
      <c r="Q33" s="26">
        <f t="shared" si="11"/>
        <v>0</v>
      </c>
      <c r="R33" s="143">
        <f t="shared" si="12"/>
        <v>0</v>
      </c>
      <c r="S33" s="27"/>
      <c r="T33" s="28">
        <v>2415</v>
      </c>
      <c r="U33" s="141" t="s">
        <v>170</v>
      </c>
      <c r="V33" s="30">
        <f t="shared" si="4"/>
        <v>0</v>
      </c>
      <c r="W33" s="31"/>
      <c r="X33" s="32">
        <f t="shared" si="3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148"/>
      <c r="B34" s="148" t="str">
        <f t="shared" si="6"/>
        <v>NO</v>
      </c>
      <c r="C34" s="171"/>
      <c r="D34" s="171"/>
      <c r="E34" s="171"/>
      <c r="F34" s="149"/>
      <c r="G34" s="23"/>
      <c r="H34" s="23"/>
      <c r="I34" s="23"/>
      <c r="J34" s="23"/>
      <c r="K34" s="23"/>
      <c r="L34" s="23"/>
      <c r="M34" s="23"/>
      <c r="N34" s="24"/>
      <c r="O34" s="24"/>
      <c r="P34" s="25">
        <f t="shared" si="10"/>
        <v>0</v>
      </c>
      <c r="Q34" s="26">
        <f t="shared" si="11"/>
        <v>0</v>
      </c>
      <c r="R34" s="143">
        <f t="shared" si="12"/>
        <v>0</v>
      </c>
      <c r="S34" s="27"/>
      <c r="T34" s="28">
        <v>2446</v>
      </c>
      <c r="U34" s="141" t="s">
        <v>171</v>
      </c>
      <c r="V34" s="30">
        <f t="shared" si="4"/>
        <v>0</v>
      </c>
      <c r="W34" s="31"/>
      <c r="X34" s="32">
        <f t="shared" si="3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148"/>
      <c r="B35" s="148" t="str">
        <f t="shared" si="6"/>
        <v>NO</v>
      </c>
      <c r="C35" s="159"/>
      <c r="D35" s="159"/>
      <c r="E35" s="159"/>
      <c r="F35" s="23"/>
      <c r="G35" s="23"/>
      <c r="H35" s="23"/>
      <c r="I35" s="23"/>
      <c r="J35" s="23"/>
      <c r="K35" s="23"/>
      <c r="L35" s="23"/>
      <c r="M35" s="23"/>
      <c r="N35" s="24"/>
      <c r="O35" s="24"/>
      <c r="P35" s="25">
        <f t="shared" si="10"/>
        <v>0</v>
      </c>
      <c r="Q35" s="26">
        <f t="shared" si="11"/>
        <v>0</v>
      </c>
      <c r="R35" s="143">
        <f t="shared" si="12"/>
        <v>0</v>
      </c>
      <c r="S35" s="27"/>
      <c r="T35" s="28">
        <v>2455</v>
      </c>
      <c r="U35" s="141" t="s">
        <v>172</v>
      </c>
      <c r="V35" s="30">
        <f t="shared" si="4"/>
        <v>0</v>
      </c>
      <c r="W35" s="31"/>
      <c r="X35" s="32">
        <f t="shared" ref="X35:X64" si="13">SUMIF($D$3:$D$99,T35,$P$3:$P$99)</f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148"/>
      <c r="B36" s="148" t="str">
        <f t="shared" ref="B36:B39" si="14">IF(Q36&lt;2,"NO","SI")</f>
        <v>NO</v>
      </c>
      <c r="C36" s="21"/>
      <c r="D36" s="84"/>
      <c r="E36" s="21"/>
      <c r="F36" s="23"/>
      <c r="G36" s="23"/>
      <c r="H36" s="23"/>
      <c r="I36" s="23"/>
      <c r="J36" s="23"/>
      <c r="K36" s="23"/>
      <c r="L36" s="23"/>
      <c r="M36" s="23"/>
      <c r="N36" s="24"/>
      <c r="O36" s="24"/>
      <c r="P36" s="25">
        <f t="shared" ref="P36:P39" si="15">IF(Q36=9,SUM(F36:N36)-SMALL(F36:N36,1)-SMALL(F36:N36,2),IF(Q36=8,SUM(F36:N36)-SMALL(F36:N36,1),SUM(F36:N36)))</f>
        <v>0</v>
      </c>
      <c r="Q36" s="26">
        <f t="shared" ref="Q36:Q39" si="16">COUNTA(F36:N36)</f>
        <v>0</v>
      </c>
      <c r="R36" s="143">
        <f t="shared" ref="R36:R39" si="17">SUM(F36:N36)</f>
        <v>0</v>
      </c>
      <c r="S36" s="27"/>
      <c r="T36" s="28">
        <v>2513</v>
      </c>
      <c r="U36" s="141" t="s">
        <v>115</v>
      </c>
      <c r="V36" s="30">
        <f t="shared" si="4"/>
        <v>0</v>
      </c>
      <c r="W36" s="31"/>
      <c r="X36" s="32">
        <f t="shared" si="13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148"/>
      <c r="B37" s="148" t="str">
        <f t="shared" si="14"/>
        <v>NO</v>
      </c>
      <c r="C37" s="21"/>
      <c r="D37" s="84"/>
      <c r="E37" s="21"/>
      <c r="F37" s="23"/>
      <c r="G37" s="23"/>
      <c r="H37" s="23"/>
      <c r="I37" s="23"/>
      <c r="J37" s="23"/>
      <c r="K37" s="23"/>
      <c r="L37" s="23"/>
      <c r="M37" s="23"/>
      <c r="N37" s="24"/>
      <c r="O37" s="24"/>
      <c r="P37" s="25">
        <f t="shared" si="15"/>
        <v>0</v>
      </c>
      <c r="Q37" s="26">
        <f t="shared" si="16"/>
        <v>0</v>
      </c>
      <c r="R37" s="143">
        <f t="shared" si="17"/>
        <v>0</v>
      </c>
      <c r="S37" s="27"/>
      <c r="T37" s="28">
        <v>2521</v>
      </c>
      <c r="U37" s="141" t="s">
        <v>112</v>
      </c>
      <c r="V37" s="30">
        <f t="shared" si="4"/>
        <v>0</v>
      </c>
      <c r="W37" s="31"/>
      <c r="X37" s="32">
        <f t="shared" si="13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148"/>
      <c r="B38" s="148" t="str">
        <f t="shared" si="14"/>
        <v>NO</v>
      </c>
      <c r="C38" s="21"/>
      <c r="D38" s="84"/>
      <c r="E38" s="21"/>
      <c r="F38" s="23"/>
      <c r="G38" s="23"/>
      <c r="H38" s="23"/>
      <c r="I38" s="23"/>
      <c r="J38" s="23"/>
      <c r="K38" s="23"/>
      <c r="L38" s="23"/>
      <c r="M38" s="23"/>
      <c r="N38" s="24"/>
      <c r="O38" s="24"/>
      <c r="P38" s="25">
        <f t="shared" si="15"/>
        <v>0</v>
      </c>
      <c r="Q38" s="26">
        <f t="shared" si="16"/>
        <v>0</v>
      </c>
      <c r="R38" s="143">
        <f t="shared" si="17"/>
        <v>0</v>
      </c>
      <c r="S38" s="27"/>
      <c r="T38" s="28">
        <v>2526</v>
      </c>
      <c r="U38" s="141" t="s">
        <v>173</v>
      </c>
      <c r="V38" s="30">
        <f t="shared" si="4"/>
        <v>15</v>
      </c>
      <c r="W38" s="31"/>
      <c r="X38" s="32">
        <f t="shared" si="13"/>
        <v>15</v>
      </c>
      <c r="Y38" s="19"/>
      <c r="Z38" s="6"/>
      <c r="AA38" s="6"/>
      <c r="AB38" s="6"/>
      <c r="AC38" s="6"/>
    </row>
    <row r="39" spans="1:29" ht="29.1" customHeight="1" thickBot="1" x14ac:dyDescent="0.4">
      <c r="A39" s="148"/>
      <c r="B39" s="148" t="str">
        <f t="shared" si="14"/>
        <v>NO</v>
      </c>
      <c r="C39" s="21"/>
      <c r="D39" s="84"/>
      <c r="E39" s="21"/>
      <c r="F39" s="23"/>
      <c r="G39" s="23"/>
      <c r="H39" s="23"/>
      <c r="I39" s="23"/>
      <c r="J39" s="23"/>
      <c r="K39" s="23"/>
      <c r="L39" s="23"/>
      <c r="M39" s="23"/>
      <c r="N39" s="24"/>
      <c r="O39" s="24"/>
      <c r="P39" s="25">
        <f t="shared" si="15"/>
        <v>0</v>
      </c>
      <c r="Q39" s="26">
        <f t="shared" si="16"/>
        <v>0</v>
      </c>
      <c r="R39" s="143">
        <f t="shared" si="17"/>
        <v>0</v>
      </c>
      <c r="S39" s="27"/>
      <c r="T39" s="28">
        <v>2609</v>
      </c>
      <c r="U39" s="141" t="s">
        <v>174</v>
      </c>
      <c r="V39" s="30">
        <f t="shared" si="4"/>
        <v>60</v>
      </c>
      <c r="W39" s="31"/>
      <c r="X39" s="32">
        <f t="shared" si="13"/>
        <v>60</v>
      </c>
      <c r="Y39" s="19"/>
      <c r="Z39" s="6"/>
      <c r="AA39" s="6"/>
      <c r="AB39" s="6"/>
      <c r="AC39" s="6"/>
    </row>
    <row r="40" spans="1:29" ht="29.1" customHeight="1" thickBot="1" x14ac:dyDescent="0.4">
      <c r="A40" s="42"/>
      <c r="B40" s="42">
        <f>COUNTIF(B3:B39,"SI")</f>
        <v>10</v>
      </c>
      <c r="C40" s="80">
        <f>COUNTA(C3:C39)</f>
        <v>11</v>
      </c>
      <c r="D40" s="85"/>
      <c r="E40" s="81"/>
      <c r="F40" s="190">
        <f t="shared" ref="F40:K40" si="18">COUNTA(F3:F39)</f>
        <v>11</v>
      </c>
      <c r="G40" s="190">
        <f t="shared" si="18"/>
        <v>0</v>
      </c>
      <c r="H40" s="190">
        <f t="shared" si="18"/>
        <v>0</v>
      </c>
      <c r="I40" s="190">
        <f t="shared" si="18"/>
        <v>0</v>
      </c>
      <c r="J40" s="190">
        <f t="shared" si="18"/>
        <v>0</v>
      </c>
      <c r="K40" s="190">
        <f t="shared" si="18"/>
        <v>0</v>
      </c>
      <c r="L40" s="81"/>
      <c r="M40" s="42"/>
      <c r="N40" s="63"/>
      <c r="O40" s="24"/>
      <c r="P40" s="64">
        <f>SUM(P3:P39)</f>
        <v>506</v>
      </c>
      <c r="Q40" s="46"/>
      <c r="R40" s="65">
        <f>SUM(R3:R39)</f>
        <v>506</v>
      </c>
      <c r="S40" s="27"/>
      <c r="T40" s="28">
        <v>2612</v>
      </c>
      <c r="U40" s="141" t="s">
        <v>175</v>
      </c>
      <c r="V40" s="30">
        <f t="shared" si="4"/>
        <v>0</v>
      </c>
      <c r="W40" s="31"/>
      <c r="X40" s="32">
        <f t="shared" si="13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6"/>
      <c r="B41" s="6"/>
      <c r="C41" s="6"/>
      <c r="D41" s="86"/>
      <c r="E41" s="6"/>
      <c r="F41" s="197"/>
      <c r="G41" s="6"/>
      <c r="H41" s="6"/>
      <c r="I41" s="6"/>
      <c r="J41" s="6"/>
      <c r="K41" s="6"/>
      <c r="L41" s="6"/>
      <c r="M41" s="6"/>
      <c r="N41" s="6"/>
      <c r="O41" s="24"/>
      <c r="P41" s="69"/>
      <c r="Q41" s="6"/>
      <c r="R41" s="69"/>
      <c r="S41" s="27"/>
      <c r="T41" s="28">
        <v>2638</v>
      </c>
      <c r="U41" s="141" t="s">
        <v>176</v>
      </c>
      <c r="V41" s="30">
        <f t="shared" si="4"/>
        <v>0</v>
      </c>
      <c r="W41" s="31"/>
      <c r="X41" s="32">
        <f t="shared" si="13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6"/>
      <c r="B42" s="6"/>
      <c r="C42" s="6"/>
      <c r="D42" s="86"/>
      <c r="E42" s="6"/>
      <c r="F42" s="197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27"/>
      <c r="T42" s="28"/>
      <c r="U42" s="141"/>
      <c r="V42" s="30">
        <f t="shared" si="4"/>
        <v>0</v>
      </c>
      <c r="W42" s="31"/>
      <c r="X42" s="32">
        <f t="shared" si="13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6"/>
      <c r="B43" s="6"/>
      <c r="C43" s="6"/>
      <c r="D43" s="86"/>
      <c r="E43" s="6"/>
      <c r="F43" s="197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87"/>
      <c r="T43" s="28"/>
      <c r="U43" s="29"/>
      <c r="V43" s="30">
        <f t="shared" si="4"/>
        <v>0</v>
      </c>
      <c r="W43" s="31"/>
      <c r="X43" s="32">
        <f t="shared" si="13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6"/>
      <c r="B44" s="6"/>
      <c r="C44" s="6"/>
      <c r="D44" s="86"/>
      <c r="E44" s="6"/>
      <c r="F44" s="197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87"/>
      <c r="T44" s="28"/>
      <c r="U44" s="141"/>
      <c r="V44" s="30">
        <f t="shared" si="4"/>
        <v>0</v>
      </c>
      <c r="W44" s="31"/>
      <c r="X44" s="32">
        <f t="shared" si="13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6"/>
      <c r="B45" s="6"/>
      <c r="C45" s="6"/>
      <c r="D45" s="86"/>
      <c r="E45" s="6"/>
      <c r="F45" s="197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87"/>
      <c r="T45" s="28"/>
      <c r="U45" s="29"/>
      <c r="V45" s="30">
        <f t="shared" si="4"/>
        <v>0</v>
      </c>
      <c r="W45" s="31"/>
      <c r="X45" s="32">
        <f t="shared" si="13"/>
        <v>0</v>
      </c>
      <c r="Y45" s="19"/>
      <c r="Z45" s="6"/>
      <c r="AA45" s="6"/>
      <c r="AB45" s="6"/>
      <c r="AC45" s="6"/>
    </row>
    <row r="46" spans="1:29" ht="28.5" customHeight="1" thickBot="1" x14ac:dyDescent="0.4">
      <c r="A46" s="6"/>
      <c r="B46" s="6"/>
      <c r="C46" s="6"/>
      <c r="D46" s="86"/>
      <c r="E46" s="6"/>
      <c r="F46" s="197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40"/>
      <c r="T46" s="28"/>
      <c r="U46" s="29"/>
      <c r="V46" s="30">
        <f t="shared" si="4"/>
        <v>0</v>
      </c>
      <c r="W46" s="31"/>
      <c r="X46" s="32">
        <f t="shared" si="13"/>
        <v>0</v>
      </c>
      <c r="Y46" s="19"/>
      <c r="Z46" s="6"/>
      <c r="AA46" s="6"/>
      <c r="AB46" s="6"/>
      <c r="AC46" s="6"/>
    </row>
    <row r="47" spans="1:29" ht="27.95" customHeight="1" thickBot="1" x14ac:dyDescent="0.4">
      <c r="A47" s="6"/>
      <c r="B47" s="6"/>
      <c r="C47" s="6"/>
      <c r="D47" s="86"/>
      <c r="E47" s="6"/>
      <c r="F47" s="197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40"/>
      <c r="T47" s="28"/>
      <c r="U47" s="29"/>
      <c r="V47" s="30">
        <f t="shared" si="4"/>
        <v>0</v>
      </c>
      <c r="W47" s="31"/>
      <c r="X47" s="32">
        <f t="shared" si="13"/>
        <v>0</v>
      </c>
      <c r="Y47" s="38"/>
      <c r="Z47" s="6"/>
      <c r="AA47" s="6"/>
      <c r="AB47" s="6"/>
      <c r="AC47" s="6"/>
    </row>
    <row r="48" spans="1:29" ht="27.95" customHeight="1" thickBot="1" x14ac:dyDescent="0.4">
      <c r="A48" s="6"/>
      <c r="B48" s="6"/>
      <c r="C48" s="6"/>
      <c r="D48" s="86"/>
      <c r="E48" s="6"/>
      <c r="F48" s="197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28"/>
      <c r="U48" s="29"/>
      <c r="V48" s="30">
        <f t="shared" si="4"/>
        <v>0</v>
      </c>
      <c r="W48" s="31"/>
      <c r="X48" s="32">
        <f t="shared" si="13"/>
        <v>0</v>
      </c>
      <c r="Y48" s="38"/>
      <c r="Z48" s="6"/>
      <c r="AA48" s="6"/>
      <c r="AB48" s="6"/>
      <c r="AC48" s="6"/>
    </row>
    <row r="49" spans="1:29" ht="27.95" customHeight="1" thickBot="1" x14ac:dyDescent="0.4">
      <c r="A49" s="6"/>
      <c r="B49" s="6"/>
      <c r="C49" s="6"/>
      <c r="D49" s="86"/>
      <c r="E49" s="6"/>
      <c r="F49" s="197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40"/>
      <c r="T49" s="28"/>
      <c r="U49" s="29"/>
      <c r="V49" s="30">
        <f t="shared" si="4"/>
        <v>0</v>
      </c>
      <c r="W49" s="31"/>
      <c r="X49" s="32">
        <f t="shared" si="13"/>
        <v>0</v>
      </c>
      <c r="Y49" s="6"/>
      <c r="Z49" s="6"/>
      <c r="AA49" s="6"/>
      <c r="AB49" s="6"/>
      <c r="AC49" s="6"/>
    </row>
    <row r="50" spans="1:29" ht="27.95" customHeight="1" thickBot="1" x14ac:dyDescent="0.4">
      <c r="A50" s="6"/>
      <c r="B50" s="6"/>
      <c r="C50" s="6"/>
      <c r="D50" s="86"/>
      <c r="E50" s="6"/>
      <c r="F50" s="197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40"/>
      <c r="T50" s="28"/>
      <c r="U50" s="29"/>
      <c r="V50" s="30">
        <f t="shared" si="4"/>
        <v>0</v>
      </c>
      <c r="W50" s="31"/>
      <c r="X50" s="32">
        <f t="shared" si="13"/>
        <v>0</v>
      </c>
      <c r="Y50" s="6"/>
      <c r="Z50" s="6"/>
      <c r="AA50" s="6"/>
      <c r="AB50" s="6"/>
      <c r="AC50" s="6"/>
    </row>
    <row r="51" spans="1:29" ht="27.95" customHeight="1" thickBot="1" x14ac:dyDescent="0.4">
      <c r="A51" s="6"/>
      <c r="B51" s="6"/>
      <c r="C51" s="6"/>
      <c r="D51" s="86"/>
      <c r="E51" s="6"/>
      <c r="F51" s="197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40"/>
      <c r="T51" s="28"/>
      <c r="U51" s="29"/>
      <c r="V51" s="30">
        <f t="shared" si="4"/>
        <v>0</v>
      </c>
      <c r="W51" s="31"/>
      <c r="X51" s="32">
        <f t="shared" si="13"/>
        <v>0</v>
      </c>
      <c r="Y51" s="6"/>
      <c r="Z51" s="6"/>
      <c r="AA51" s="6"/>
      <c r="AB51" s="6"/>
      <c r="AC51" s="6"/>
    </row>
    <row r="52" spans="1:29" ht="27.95" customHeight="1" thickBot="1" x14ac:dyDescent="0.4">
      <c r="A52" s="6"/>
      <c r="B52" s="6"/>
      <c r="C52" s="6"/>
      <c r="D52" s="86"/>
      <c r="E52" s="6"/>
      <c r="F52" s="197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40"/>
      <c r="T52" s="28"/>
      <c r="U52" s="29"/>
      <c r="V52" s="30">
        <f t="shared" si="4"/>
        <v>0</v>
      </c>
      <c r="W52" s="31"/>
      <c r="X52" s="32">
        <f t="shared" si="13"/>
        <v>0</v>
      </c>
      <c r="Y52" s="6"/>
      <c r="Z52" s="6"/>
      <c r="AA52" s="6"/>
      <c r="AB52" s="6"/>
      <c r="AC52" s="6"/>
    </row>
    <row r="53" spans="1:29" ht="27.95" customHeight="1" thickBot="1" x14ac:dyDescent="0.4">
      <c r="A53" s="6"/>
      <c r="B53" s="6"/>
      <c r="C53" s="6"/>
      <c r="D53" s="86"/>
      <c r="E53" s="6"/>
      <c r="F53" s="197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28"/>
      <c r="U53" s="29"/>
      <c r="V53" s="30">
        <f t="shared" si="4"/>
        <v>0</v>
      </c>
      <c r="W53" s="31"/>
      <c r="X53" s="32">
        <f t="shared" si="13"/>
        <v>0</v>
      </c>
      <c r="Y53" s="6"/>
      <c r="Z53" s="6"/>
      <c r="AA53" s="6"/>
      <c r="AB53" s="6"/>
      <c r="AC53" s="6"/>
    </row>
    <row r="54" spans="1:29" ht="27.95" customHeight="1" thickBot="1" x14ac:dyDescent="0.4">
      <c r="A54" s="6"/>
      <c r="B54" s="6"/>
      <c r="C54" s="6"/>
      <c r="D54" s="86"/>
      <c r="E54" s="6"/>
      <c r="F54" s="197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28"/>
      <c r="U54" s="29"/>
      <c r="V54" s="30">
        <f t="shared" si="4"/>
        <v>0</v>
      </c>
      <c r="W54" s="31"/>
      <c r="X54" s="32">
        <f t="shared" si="13"/>
        <v>0</v>
      </c>
      <c r="Y54" s="6"/>
      <c r="Z54" s="6"/>
      <c r="AA54" s="6"/>
      <c r="AB54" s="6"/>
      <c r="AC54" s="6"/>
    </row>
    <row r="55" spans="1:29" ht="27.4" customHeight="1" thickBot="1" x14ac:dyDescent="0.4">
      <c r="A55" s="6"/>
      <c r="B55" s="6"/>
      <c r="C55" s="6"/>
      <c r="D55" s="86"/>
      <c r="E55" s="6"/>
      <c r="F55" s="197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28"/>
      <c r="U55" s="29"/>
      <c r="V55" s="30">
        <f t="shared" si="4"/>
        <v>0</v>
      </c>
      <c r="W55" s="31"/>
      <c r="X55" s="32">
        <f t="shared" si="13"/>
        <v>0</v>
      </c>
      <c r="Y55" s="6"/>
      <c r="Z55" s="6"/>
      <c r="AA55" s="6"/>
      <c r="AB55" s="6"/>
      <c r="AC55" s="6"/>
    </row>
    <row r="56" spans="1:29" ht="27.4" customHeight="1" thickBot="1" x14ac:dyDescent="0.4">
      <c r="A56" s="6"/>
      <c r="B56" s="6"/>
      <c r="C56" s="6"/>
      <c r="D56" s="86"/>
      <c r="E56" s="6"/>
      <c r="F56" s="197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28"/>
      <c r="U56" s="29"/>
      <c r="V56" s="30">
        <f t="shared" si="4"/>
        <v>0</v>
      </c>
      <c r="W56" s="31"/>
      <c r="X56" s="32">
        <f t="shared" si="13"/>
        <v>0</v>
      </c>
      <c r="Y56" s="6"/>
      <c r="Z56" s="6"/>
      <c r="AA56" s="6"/>
      <c r="AB56" s="6"/>
      <c r="AC56" s="6"/>
    </row>
    <row r="57" spans="1:29" ht="27.4" customHeight="1" thickBot="1" x14ac:dyDescent="0.4">
      <c r="A57" s="6"/>
      <c r="B57" s="6"/>
      <c r="C57" s="6"/>
      <c r="D57" s="86"/>
      <c r="E57" s="6"/>
      <c r="F57" s="197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28"/>
      <c r="U57" s="29"/>
      <c r="V57" s="30">
        <f t="shared" si="4"/>
        <v>0</v>
      </c>
      <c r="W57" s="31"/>
      <c r="X57" s="32">
        <f t="shared" si="13"/>
        <v>0</v>
      </c>
      <c r="Y57" s="6"/>
      <c r="Z57" s="6"/>
      <c r="AA57" s="6"/>
      <c r="AB57" s="6"/>
      <c r="AC57" s="6"/>
    </row>
    <row r="58" spans="1:29" ht="27.4" customHeight="1" thickBot="1" x14ac:dyDescent="0.4">
      <c r="A58" s="6"/>
      <c r="B58" s="6"/>
      <c r="C58" s="6"/>
      <c r="D58" s="86"/>
      <c r="E58" s="6"/>
      <c r="F58" s="197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28"/>
      <c r="U58" s="29"/>
      <c r="V58" s="30">
        <f t="shared" si="4"/>
        <v>0</v>
      </c>
      <c r="W58" s="31"/>
      <c r="X58" s="32">
        <f t="shared" si="13"/>
        <v>0</v>
      </c>
      <c r="Y58" s="6"/>
      <c r="Z58" s="6"/>
      <c r="AA58" s="6"/>
      <c r="AB58" s="6"/>
      <c r="AC58" s="6"/>
    </row>
    <row r="59" spans="1:29" ht="27.2" customHeight="1" thickBot="1" x14ac:dyDescent="0.4">
      <c r="A59" s="6"/>
      <c r="B59" s="6"/>
      <c r="C59" s="6"/>
      <c r="D59" s="86"/>
      <c r="E59" s="6"/>
      <c r="F59" s="197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28"/>
      <c r="U59" s="141"/>
      <c r="V59" s="30">
        <f t="shared" si="4"/>
        <v>0</v>
      </c>
      <c r="W59" s="31"/>
      <c r="X59" s="32">
        <f t="shared" si="13"/>
        <v>0</v>
      </c>
      <c r="Y59" s="6"/>
      <c r="Z59" s="6"/>
      <c r="AA59" s="6"/>
      <c r="AB59" s="6"/>
      <c r="AC59" s="6"/>
    </row>
    <row r="60" spans="1:29" ht="27.4" customHeight="1" thickBot="1" x14ac:dyDescent="0.4">
      <c r="A60" s="6"/>
      <c r="B60" s="6"/>
      <c r="C60" s="6"/>
      <c r="D60" s="86"/>
      <c r="E60" s="6"/>
      <c r="F60" s="197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28"/>
      <c r="U60" s="29"/>
      <c r="V60" s="30">
        <f t="shared" ref="V60:V64" si="19">SUMIF($D$3:$D$76,T60,$Q$3:$Q$76)</f>
        <v>0</v>
      </c>
      <c r="W60" s="31"/>
      <c r="X60" s="32">
        <f t="shared" si="13"/>
        <v>0</v>
      </c>
      <c r="Y60" s="6"/>
      <c r="Z60" s="6"/>
      <c r="AA60" s="6"/>
      <c r="AB60" s="6"/>
      <c r="AC60" s="6"/>
    </row>
    <row r="61" spans="1:29" ht="27.4" customHeight="1" thickBot="1" x14ac:dyDescent="0.4">
      <c r="A61" s="6"/>
      <c r="B61" s="6"/>
      <c r="C61" s="6"/>
      <c r="D61" s="86"/>
      <c r="E61" s="6"/>
      <c r="F61" s="197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28"/>
      <c r="U61" s="29"/>
      <c r="V61" s="30">
        <f t="shared" si="19"/>
        <v>0</v>
      </c>
      <c r="W61" s="31"/>
      <c r="X61" s="32">
        <f t="shared" si="13"/>
        <v>0</v>
      </c>
      <c r="Y61" s="6"/>
      <c r="Z61" s="6"/>
      <c r="AA61" s="6"/>
      <c r="AB61" s="6"/>
      <c r="AC61" s="6"/>
    </row>
    <row r="62" spans="1:29" ht="27.4" customHeight="1" thickBot="1" x14ac:dyDescent="0.4">
      <c r="A62" s="6"/>
      <c r="B62" s="6"/>
      <c r="C62" s="6"/>
      <c r="D62" s="86"/>
      <c r="E62" s="6"/>
      <c r="F62" s="197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28"/>
      <c r="U62" s="141"/>
      <c r="V62" s="30">
        <f t="shared" si="19"/>
        <v>0</v>
      </c>
      <c r="W62" s="31"/>
      <c r="X62" s="32">
        <f t="shared" si="13"/>
        <v>0</v>
      </c>
      <c r="Y62" s="6"/>
      <c r="Z62" s="6"/>
      <c r="AA62" s="6"/>
      <c r="AB62" s="6"/>
      <c r="AC62" s="6"/>
    </row>
    <row r="63" spans="1:29" ht="27.4" customHeight="1" thickBot="1" x14ac:dyDescent="0.4">
      <c r="A63" s="6"/>
      <c r="B63" s="6"/>
      <c r="C63" s="6"/>
      <c r="D63" s="86"/>
      <c r="E63" s="6"/>
      <c r="F63" s="197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28"/>
      <c r="U63" s="29"/>
      <c r="V63" s="30">
        <f t="shared" si="19"/>
        <v>0</v>
      </c>
      <c r="W63" s="31"/>
      <c r="X63" s="32">
        <f t="shared" si="13"/>
        <v>0</v>
      </c>
      <c r="Y63" s="6"/>
      <c r="Z63" s="6"/>
      <c r="AA63" s="6"/>
      <c r="AB63" s="6"/>
      <c r="AC63" s="6"/>
    </row>
    <row r="64" spans="1:29" ht="27.4" customHeight="1" thickBot="1" x14ac:dyDescent="0.4">
      <c r="A64" s="6"/>
      <c r="B64" s="6"/>
      <c r="C64" s="6"/>
      <c r="D64" s="86"/>
      <c r="E64" s="6"/>
      <c r="F64" s="197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28"/>
      <c r="U64" s="29"/>
      <c r="V64" s="30">
        <f t="shared" si="19"/>
        <v>0</v>
      </c>
      <c r="W64" s="31"/>
      <c r="X64" s="32">
        <f t="shared" si="13"/>
        <v>0</v>
      </c>
      <c r="Y64" s="6"/>
      <c r="Z64" s="6"/>
      <c r="AA64" s="6"/>
      <c r="AB64" s="6"/>
      <c r="AC64" s="6"/>
    </row>
    <row r="65" spans="1:29" ht="25.5" x14ac:dyDescent="0.35">
      <c r="A65" s="178"/>
      <c r="B65" s="6"/>
      <c r="C65" s="48"/>
      <c r="D65" s="49"/>
      <c r="E65" s="49"/>
      <c r="F65" s="198"/>
      <c r="G65" s="49"/>
      <c r="H65" s="49"/>
      <c r="I65" s="49"/>
      <c r="J65" s="49"/>
      <c r="K65" s="49"/>
      <c r="L65" s="49"/>
      <c r="M65" s="49"/>
      <c r="N65" s="49"/>
      <c r="O65" s="49"/>
      <c r="P65" s="50"/>
      <c r="Q65" s="6"/>
      <c r="R65" s="6"/>
      <c r="S65" s="6"/>
      <c r="T65" s="6"/>
      <c r="U65" s="6"/>
      <c r="V65" s="39">
        <f>SUM(V3:V64)</f>
        <v>506</v>
      </c>
      <c r="W65" s="6"/>
      <c r="X65" s="41">
        <f>SUM(X3:X64)</f>
        <v>506</v>
      </c>
      <c r="Y65" s="6"/>
      <c r="Z65" s="6"/>
      <c r="AA65" s="6"/>
      <c r="AB65" s="6"/>
      <c r="AC65" s="6"/>
    </row>
    <row r="66" spans="1:29" ht="15.6" customHeight="1" x14ac:dyDescent="0.2">
      <c r="A66" s="182"/>
      <c r="B66" s="6"/>
      <c r="C66" s="51"/>
      <c r="D66" s="52"/>
      <c r="E66" s="52"/>
      <c r="F66" s="199"/>
      <c r="G66" s="52"/>
      <c r="H66" s="52"/>
      <c r="I66" s="52"/>
      <c r="J66" s="52"/>
      <c r="K66" s="52"/>
      <c r="L66" s="52"/>
      <c r="M66" s="52"/>
      <c r="N66" s="52"/>
      <c r="O66" s="52"/>
      <c r="P66" s="53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5.6" customHeight="1" x14ac:dyDescent="0.2">
      <c r="A67" s="182"/>
      <c r="B67" s="6"/>
      <c r="C67" s="51"/>
      <c r="D67" s="52"/>
      <c r="E67" s="52"/>
      <c r="F67" s="199"/>
      <c r="G67" s="52"/>
      <c r="H67" s="52"/>
      <c r="I67" s="52"/>
      <c r="J67" s="52"/>
      <c r="K67" s="52"/>
      <c r="L67" s="52"/>
      <c r="M67" s="52"/>
      <c r="N67" s="52"/>
      <c r="O67" s="52"/>
      <c r="P67" s="53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5.6" customHeight="1" x14ac:dyDescent="0.2">
      <c r="A68" s="182"/>
      <c r="B68" s="6"/>
      <c r="C68" s="51"/>
      <c r="D68" s="52"/>
      <c r="E68" s="52"/>
      <c r="F68" s="199"/>
      <c r="G68" s="52"/>
      <c r="H68" s="52"/>
      <c r="I68" s="52"/>
      <c r="J68" s="52"/>
      <c r="K68" s="52"/>
      <c r="L68" s="52"/>
      <c r="M68" s="52"/>
      <c r="N68" s="52"/>
      <c r="O68" s="52"/>
      <c r="P68" s="53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5.6" customHeight="1" x14ac:dyDescent="0.2">
      <c r="A69" s="182"/>
      <c r="B69" s="6"/>
      <c r="C69" s="51"/>
      <c r="D69" s="52"/>
      <c r="E69" s="52"/>
      <c r="F69" s="199"/>
      <c r="G69" s="52"/>
      <c r="H69" s="52"/>
      <c r="I69" s="52"/>
      <c r="J69" s="52"/>
      <c r="K69" s="52"/>
      <c r="L69" s="52"/>
      <c r="M69" s="52"/>
      <c r="N69" s="52"/>
      <c r="O69" s="52"/>
      <c r="P69" s="53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15.6" customHeight="1" x14ac:dyDescent="0.2">
      <c r="A70" s="182"/>
      <c r="B70" s="6"/>
      <c r="C70" s="51"/>
      <c r="D70" s="52"/>
      <c r="E70" s="52"/>
      <c r="F70" s="199"/>
      <c r="G70" s="52"/>
      <c r="H70" s="52"/>
      <c r="I70" s="52"/>
      <c r="J70" s="52"/>
      <c r="K70" s="52"/>
      <c r="L70" s="52"/>
      <c r="M70" s="52"/>
      <c r="N70" s="52"/>
      <c r="O70" s="52"/>
      <c r="P70" s="53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15.6" customHeight="1" x14ac:dyDescent="0.2">
      <c r="A71" s="182"/>
      <c r="B71" s="6"/>
      <c r="C71" s="51"/>
      <c r="D71" s="52"/>
      <c r="E71" s="52"/>
      <c r="F71" s="199"/>
      <c r="G71" s="52"/>
      <c r="H71" s="52"/>
      <c r="I71" s="52"/>
      <c r="J71" s="52"/>
      <c r="K71" s="52"/>
      <c r="L71" s="52"/>
      <c r="M71" s="52"/>
      <c r="N71" s="52"/>
      <c r="O71" s="52"/>
      <c r="P71" s="53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15.6" customHeight="1" x14ac:dyDescent="0.2">
      <c r="A72" s="182"/>
      <c r="B72" s="6"/>
      <c r="C72" s="51"/>
      <c r="D72" s="52"/>
      <c r="E72" s="52"/>
      <c r="F72" s="199"/>
      <c r="G72" s="52"/>
      <c r="H72" s="52"/>
      <c r="I72" s="52"/>
      <c r="J72" s="52"/>
      <c r="K72" s="52"/>
      <c r="L72" s="52"/>
      <c r="M72" s="52"/>
      <c r="N72" s="52"/>
      <c r="O72" s="52"/>
      <c r="P72" s="53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15.6" customHeight="1" x14ac:dyDescent="0.2">
      <c r="A73" s="182"/>
      <c r="B73" s="6"/>
      <c r="C73" s="51"/>
      <c r="D73" s="52"/>
      <c r="E73" s="52"/>
      <c r="F73" s="199"/>
      <c r="G73" s="52"/>
      <c r="H73" s="52"/>
      <c r="I73" s="52"/>
      <c r="J73" s="52"/>
      <c r="K73" s="52"/>
      <c r="L73" s="52"/>
      <c r="M73" s="52"/>
      <c r="N73" s="52"/>
      <c r="O73" s="52"/>
      <c r="P73" s="53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15.6" customHeight="1" x14ac:dyDescent="0.2">
      <c r="A74" s="182"/>
      <c r="B74" s="6"/>
      <c r="C74" s="51"/>
      <c r="D74" s="52"/>
      <c r="E74" s="52"/>
      <c r="F74" s="199"/>
      <c r="G74" s="52"/>
      <c r="H74" s="52"/>
      <c r="I74" s="52"/>
      <c r="J74" s="52"/>
      <c r="K74" s="52"/>
      <c r="L74" s="52"/>
      <c r="M74" s="52"/>
      <c r="N74" s="52"/>
      <c r="O74" s="52"/>
      <c r="P74" s="53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15.6" customHeight="1" x14ac:dyDescent="0.2">
      <c r="A75" s="182"/>
      <c r="B75" s="6"/>
      <c r="C75" s="51"/>
      <c r="D75" s="52"/>
      <c r="E75" s="52"/>
      <c r="F75" s="199"/>
      <c r="G75" s="52"/>
      <c r="H75" s="52"/>
      <c r="I75" s="52"/>
      <c r="J75" s="52"/>
      <c r="K75" s="52"/>
      <c r="L75" s="52"/>
      <c r="M75" s="52"/>
      <c r="N75" s="52"/>
      <c r="O75" s="52"/>
      <c r="P75" s="53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15.6" customHeight="1" x14ac:dyDescent="0.2">
      <c r="A76" s="182"/>
      <c r="B76" s="6"/>
      <c r="C76" s="51"/>
      <c r="D76" s="52"/>
      <c r="E76" s="52"/>
      <c r="F76" s="199"/>
      <c r="G76" s="52"/>
      <c r="H76" s="52"/>
      <c r="I76" s="52"/>
      <c r="J76" s="52"/>
      <c r="K76" s="52"/>
      <c r="L76" s="52"/>
      <c r="M76" s="52"/>
      <c r="N76" s="52"/>
      <c r="O76" s="52"/>
      <c r="P76" s="53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15.6" customHeight="1" x14ac:dyDescent="0.2">
      <c r="A77" s="182"/>
      <c r="B77" s="6"/>
      <c r="C77" s="51"/>
      <c r="D77" s="52"/>
      <c r="E77" s="52"/>
      <c r="F77" s="199"/>
      <c r="G77" s="52"/>
      <c r="H77" s="52"/>
      <c r="I77" s="52"/>
      <c r="J77" s="52"/>
      <c r="K77" s="52"/>
      <c r="L77" s="52"/>
      <c r="M77" s="52"/>
      <c r="N77" s="52"/>
      <c r="O77" s="52"/>
      <c r="P77" s="53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ht="15.6" customHeight="1" x14ac:dyDescent="0.2">
      <c r="A78" s="182"/>
      <c r="B78" s="6"/>
      <c r="C78" s="51"/>
      <c r="D78" s="52"/>
      <c r="E78" s="52"/>
      <c r="F78" s="199"/>
      <c r="G78" s="52"/>
      <c r="H78" s="52"/>
      <c r="I78" s="52"/>
      <c r="J78" s="52"/>
      <c r="K78" s="52"/>
      <c r="L78" s="52"/>
      <c r="M78" s="52"/>
      <c r="N78" s="52"/>
      <c r="O78" s="52"/>
      <c r="P78" s="53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ht="15.6" customHeight="1" x14ac:dyDescent="0.2">
      <c r="A79" s="182"/>
      <c r="B79" s="6"/>
      <c r="C79" s="51"/>
      <c r="D79" s="52"/>
      <c r="E79" s="52"/>
      <c r="F79" s="199"/>
      <c r="G79" s="52"/>
      <c r="H79" s="52"/>
      <c r="I79" s="52"/>
      <c r="J79" s="52"/>
      <c r="K79" s="52"/>
      <c r="L79" s="52"/>
      <c r="M79" s="52"/>
      <c r="N79" s="52"/>
      <c r="O79" s="52"/>
      <c r="P79" s="53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ht="15.6" customHeight="1" x14ac:dyDescent="0.2">
      <c r="A80" s="182"/>
      <c r="B80" s="6"/>
      <c r="C80" s="51"/>
      <c r="D80" s="52"/>
      <c r="E80" s="52"/>
      <c r="F80" s="199"/>
      <c r="G80" s="52"/>
      <c r="H80" s="52"/>
      <c r="I80" s="52"/>
      <c r="J80" s="52"/>
      <c r="K80" s="52"/>
      <c r="L80" s="52"/>
      <c r="M80" s="52"/>
      <c r="N80" s="52"/>
      <c r="O80" s="52"/>
      <c r="P80" s="53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 ht="15.6" customHeight="1" x14ac:dyDescent="0.2">
      <c r="A81" s="179"/>
      <c r="B81" s="6"/>
      <c r="C81" s="54"/>
      <c r="D81" s="55"/>
      <c r="E81" s="55"/>
      <c r="F81" s="200"/>
      <c r="G81" s="55"/>
      <c r="H81" s="55"/>
      <c r="I81" s="55"/>
      <c r="J81" s="55"/>
      <c r="K81" s="55"/>
      <c r="L81" s="55"/>
      <c r="M81" s="55"/>
      <c r="N81" s="55"/>
      <c r="O81" s="55"/>
      <c r="P81" s="5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 ht="15.6" customHeight="1" x14ac:dyDescent="0.2"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 ht="15.6" customHeight="1" x14ac:dyDescent="0.2"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 ht="18.600000000000001" customHeight="1" x14ac:dyDescent="0.2">
      <c r="T84" s="6"/>
      <c r="U84" s="6"/>
      <c r="V84" s="6"/>
      <c r="W84" s="6"/>
      <c r="X84" s="6"/>
    </row>
    <row r="85" spans="1:29" ht="18.600000000000001" customHeight="1" x14ac:dyDescent="0.2">
      <c r="T85" s="6"/>
      <c r="U85" s="6"/>
    </row>
    <row r="86" spans="1:29" ht="18.600000000000001" customHeight="1" x14ac:dyDescent="0.2">
      <c r="T86" s="6"/>
      <c r="U86" s="6"/>
    </row>
    <row r="87" spans="1:29" ht="18.600000000000001" customHeight="1" x14ac:dyDescent="0.2">
      <c r="T87" s="6"/>
      <c r="U87" s="6"/>
    </row>
    <row r="88" spans="1:29" ht="18.600000000000001" customHeight="1" x14ac:dyDescent="0.2">
      <c r="T88" s="6"/>
      <c r="U88" s="6"/>
    </row>
    <row r="89" spans="1:29" ht="18.600000000000001" customHeight="1" x14ac:dyDescent="0.2">
      <c r="T89" s="6"/>
      <c r="U89" s="6"/>
    </row>
    <row r="90" spans="1:29" ht="18.600000000000001" customHeight="1" x14ac:dyDescent="0.2">
      <c r="T90" s="6"/>
      <c r="U90" s="6"/>
    </row>
    <row r="91" spans="1:29" ht="18.600000000000001" customHeight="1" x14ac:dyDescent="0.2">
      <c r="T91" s="6"/>
      <c r="U91" s="6"/>
    </row>
    <row r="92" spans="1:29" ht="18.600000000000001" customHeight="1" x14ac:dyDescent="0.2">
      <c r="T92" s="6"/>
      <c r="U92" s="6"/>
    </row>
    <row r="93" spans="1:29" ht="18.600000000000001" customHeight="1" x14ac:dyDescent="0.2">
      <c r="T93" s="6"/>
      <c r="U93" s="6"/>
    </row>
  </sheetData>
  <sortState xmlns:xlrd2="http://schemas.microsoft.com/office/spreadsheetml/2017/richdata2" ref="A3:R26">
    <sortCondition descending="1" ref="P3:P26"/>
  </sortState>
  <mergeCells count="1">
    <mergeCell ref="B1:G1"/>
  </mergeCells>
  <conditionalFormatting sqref="A3:B39 C13">
    <cfRule type="containsText" dxfId="13" priority="3" stopIfTrue="1" operator="containsText" text="SI">
      <formula>NOT(ISERROR(SEARCH("SI",A3)))</formula>
    </cfRule>
    <cfRule type="containsText" dxfId="12" priority="4" stopIfTrue="1" operator="containsText" text="NO">
      <formula>NOT(ISERROR(SEARCH("NO",A3)))</formula>
    </cfRule>
  </conditionalFormatting>
  <pageMargins left="1" right="1" top="1" bottom="1" header="0.25" footer="0.25"/>
  <pageSetup orientation="portrait"/>
  <headerFooter>
    <oddHeader>&amp;L&amp;"Times New Roman,Regular"&amp;12&amp;K000000YB F</oddHeader>
    <oddFooter>&amp;L&amp;"Helvetica,Regular"&amp;12&amp;K000000&amp;P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A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V3" sqref="V3:V41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6.85546875" style="1" customWidth="1"/>
    <col min="4" max="4" width="13.7109375" style="1" customWidth="1"/>
    <col min="5" max="5" width="79.42578125" style="1" customWidth="1"/>
    <col min="6" max="7" width="23.42578125" style="1" customWidth="1"/>
    <col min="8" max="11" width="22.42578125" style="1" customWidth="1"/>
    <col min="12" max="14" width="23" style="1" customWidth="1"/>
    <col min="15" max="15" width="28.42578125" style="1" customWidth="1"/>
    <col min="16" max="16" width="24.28515625" style="1" customWidth="1"/>
    <col min="17" max="17" width="14.28515625" style="1" customWidth="1"/>
    <col min="18" max="18" width="32.7109375" style="1" bestFit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6.42578125" style="1" customWidth="1"/>
    <col min="25" max="26" width="11.42578125" style="1" customWidth="1"/>
    <col min="27" max="27" width="36.28515625" style="1" customWidth="1"/>
    <col min="28" max="28" width="11.42578125" style="1" customWidth="1"/>
    <col min="29" max="29" width="56.28515625" style="1" customWidth="1"/>
    <col min="30" max="261" width="11.42578125" style="1" customWidth="1"/>
  </cols>
  <sheetData>
    <row r="1" spans="1:29" ht="28.5" customHeight="1" thickBot="1" x14ac:dyDescent="0.45">
      <c r="A1"/>
      <c r="B1" s="272" t="s">
        <v>84</v>
      </c>
      <c r="C1" s="273"/>
      <c r="D1" s="273"/>
      <c r="E1" s="273"/>
      <c r="F1" s="273"/>
      <c r="G1" s="274"/>
      <c r="H1" s="83"/>
      <c r="I1" s="145"/>
      <c r="J1" s="145"/>
      <c r="K1" s="145"/>
      <c r="L1" s="58"/>
      <c r="M1" s="58"/>
      <c r="N1" s="58"/>
      <c r="O1" s="110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4" customHeight="1" thickBot="1" x14ac:dyDescent="0.4">
      <c r="A2" s="156" t="s">
        <v>114</v>
      </c>
      <c r="B2" s="8" t="s">
        <v>69</v>
      </c>
      <c r="C2" s="156" t="s">
        <v>1</v>
      </c>
      <c r="D2" s="156" t="s">
        <v>70</v>
      </c>
      <c r="E2" s="156" t="s">
        <v>3</v>
      </c>
      <c r="F2" s="9" t="s">
        <v>136</v>
      </c>
      <c r="G2" s="9" t="s">
        <v>137</v>
      </c>
      <c r="H2" s="9" t="s">
        <v>138</v>
      </c>
      <c r="I2" s="9" t="s">
        <v>139</v>
      </c>
      <c r="J2" s="9" t="s">
        <v>140</v>
      </c>
      <c r="K2" s="9" t="s">
        <v>141</v>
      </c>
      <c r="L2" s="9"/>
      <c r="M2" s="9"/>
      <c r="N2" s="10"/>
      <c r="O2" s="9" t="s">
        <v>119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8.5" customHeight="1" thickBot="1" x14ac:dyDescent="0.4">
      <c r="A3" s="180">
        <v>117123</v>
      </c>
      <c r="B3" s="233" t="s">
        <v>109</v>
      </c>
      <c r="C3" s="169" t="s">
        <v>263</v>
      </c>
      <c r="D3" s="169">
        <v>1132</v>
      </c>
      <c r="E3" s="169" t="s">
        <v>144</v>
      </c>
      <c r="F3" s="149">
        <v>45</v>
      </c>
      <c r="G3" s="158"/>
      <c r="H3" s="23"/>
      <c r="I3" s="23"/>
      <c r="J3" s="23"/>
      <c r="K3" s="23"/>
      <c r="L3" s="23"/>
      <c r="M3" s="23"/>
      <c r="N3" s="24"/>
      <c r="O3" s="24"/>
      <c r="P3" s="269">
        <f>IF(Q3=5,SUM(F3:N3)-SMALL(F3:N3,1)-SMALL(F3:N3,2),IF(Q3=6,SUM(F3:N3)-SMALL(F3:N3,1),SUM(F3:N3)))+O3</f>
        <v>45</v>
      </c>
      <c r="Q3" s="26">
        <f t="shared" ref="Q3:Q15" si="0">COUNTA(F3:N3)</f>
        <v>1</v>
      </c>
      <c r="R3" s="143">
        <f>SUM(F3:N3)+O3</f>
        <v>45</v>
      </c>
      <c r="S3" s="27"/>
      <c r="T3" s="28">
        <v>10</v>
      </c>
      <c r="U3" s="141" t="s">
        <v>142</v>
      </c>
      <c r="V3" s="30">
        <f>SUMIF($D$3:$D$76,T3,$P$3:$P$76)</f>
        <v>0</v>
      </c>
      <c r="W3" s="31"/>
      <c r="X3" s="32">
        <f>SUMIF($D$3:$D$101,T3,$P$3:$P$101)</f>
        <v>0</v>
      </c>
      <c r="Y3" s="19"/>
      <c r="Z3" s="33"/>
      <c r="AA3" s="33"/>
      <c r="AB3" s="33"/>
      <c r="AC3" s="33"/>
    </row>
    <row r="4" spans="1:29" ht="29.1" customHeight="1" thickBot="1" x14ac:dyDescent="0.45">
      <c r="A4" s="203">
        <v>137162</v>
      </c>
      <c r="B4" s="148" t="s">
        <v>109</v>
      </c>
      <c r="C4" s="171" t="s">
        <v>264</v>
      </c>
      <c r="D4" s="171">
        <v>2612</v>
      </c>
      <c r="E4" s="171" t="s">
        <v>175</v>
      </c>
      <c r="F4" s="158">
        <v>35</v>
      </c>
      <c r="G4" s="158"/>
      <c r="H4" s="23"/>
      <c r="I4" s="161"/>
      <c r="J4" s="161"/>
      <c r="K4" s="23"/>
      <c r="L4" s="153"/>
      <c r="M4" s="153"/>
      <c r="N4" s="154"/>
      <c r="O4" s="24"/>
      <c r="P4" s="25">
        <f t="shared" ref="P4:P14" si="1">IF(Q4=6,SUM(F4:N4)-SMALL(F4:N4,1)-SMALL(F4:N4,2),IF(Q4=6,SUM(F4:N4)-SMALL(F4:N4,1),SUM(F4:N4)))</f>
        <v>35</v>
      </c>
      <c r="Q4" s="26">
        <f t="shared" si="0"/>
        <v>1</v>
      </c>
      <c r="R4" s="143">
        <f>SUM(F4:N4)</f>
        <v>35</v>
      </c>
      <c r="S4" s="27"/>
      <c r="T4" s="28">
        <v>48</v>
      </c>
      <c r="U4" s="141" t="s">
        <v>143</v>
      </c>
      <c r="V4" s="30">
        <f t="shared" ref="V4:V41" si="2">SUMIF($D$3:$D$76,T4,$P$3:$P$76)</f>
        <v>0</v>
      </c>
      <c r="W4" s="31"/>
      <c r="X4" s="32">
        <f t="shared" ref="X4:X64" si="3">SUMIF($D$3:$D$101,T4,$P$3:$P$101)</f>
        <v>0</v>
      </c>
      <c r="Y4" s="19"/>
      <c r="Z4" s="33"/>
      <c r="AA4" s="33"/>
      <c r="AB4" s="33"/>
      <c r="AC4" s="33"/>
    </row>
    <row r="5" spans="1:29" ht="29.1" customHeight="1" thickBot="1" x14ac:dyDescent="0.45">
      <c r="A5" s="148">
        <v>102251</v>
      </c>
      <c r="B5" s="148" t="s">
        <v>109</v>
      </c>
      <c r="C5" s="169" t="s">
        <v>265</v>
      </c>
      <c r="D5" s="169">
        <v>1174</v>
      </c>
      <c r="E5" s="169" t="s">
        <v>147</v>
      </c>
      <c r="F5" s="158">
        <v>25</v>
      </c>
      <c r="G5" s="158"/>
      <c r="H5" s="23"/>
      <c r="I5" s="161"/>
      <c r="J5" s="153"/>
      <c r="K5" s="23"/>
      <c r="L5" s="153"/>
      <c r="M5" s="153"/>
      <c r="N5" s="154"/>
      <c r="O5" s="24"/>
      <c r="P5" s="25">
        <f t="shared" si="1"/>
        <v>25</v>
      </c>
      <c r="Q5" s="26">
        <f t="shared" si="0"/>
        <v>1</v>
      </c>
      <c r="R5" s="143">
        <f>SUM(F5:N5)</f>
        <v>25</v>
      </c>
      <c r="S5" s="27"/>
      <c r="T5" s="28">
        <v>1132</v>
      </c>
      <c r="U5" s="141" t="s">
        <v>144</v>
      </c>
      <c r="V5" s="30">
        <f t="shared" si="2"/>
        <v>45</v>
      </c>
      <c r="W5" s="31"/>
      <c r="X5" s="32">
        <f t="shared" si="3"/>
        <v>45</v>
      </c>
      <c r="Y5" s="19"/>
      <c r="Z5" s="33"/>
      <c r="AA5" s="33"/>
      <c r="AB5" s="33"/>
      <c r="AC5" s="33"/>
    </row>
    <row r="6" spans="1:29" ht="29.1" customHeight="1" thickBot="1" x14ac:dyDescent="0.4">
      <c r="A6" s="148"/>
      <c r="B6" s="148" t="s">
        <v>111</v>
      </c>
      <c r="C6" s="169"/>
      <c r="D6" s="169"/>
      <c r="E6" s="169"/>
      <c r="F6" s="149"/>
      <c r="G6" s="158"/>
      <c r="H6" s="23"/>
      <c r="I6" s="23"/>
      <c r="J6" s="23"/>
      <c r="K6" s="23"/>
      <c r="L6" s="23"/>
      <c r="M6" s="23"/>
      <c r="N6" s="24"/>
      <c r="O6" s="24"/>
      <c r="P6" s="25">
        <f t="shared" si="1"/>
        <v>0</v>
      </c>
      <c r="Q6" s="26">
        <f t="shared" si="0"/>
        <v>0</v>
      </c>
      <c r="R6" s="143">
        <v>0</v>
      </c>
      <c r="S6" s="27"/>
      <c r="T6" s="28">
        <v>1140</v>
      </c>
      <c r="U6" s="141" t="s">
        <v>145</v>
      </c>
      <c r="V6" s="30">
        <f t="shared" si="2"/>
        <v>0</v>
      </c>
      <c r="W6" s="31"/>
      <c r="X6" s="32">
        <f t="shared" si="3"/>
        <v>0</v>
      </c>
      <c r="Y6" s="19"/>
      <c r="Z6" s="33"/>
      <c r="AA6" s="33"/>
      <c r="AB6" s="33"/>
      <c r="AC6" s="33"/>
    </row>
    <row r="7" spans="1:29" ht="29.1" customHeight="1" thickBot="1" x14ac:dyDescent="0.45">
      <c r="A7" s="148"/>
      <c r="B7" s="148" t="s">
        <v>111</v>
      </c>
      <c r="C7" s="169"/>
      <c r="D7" s="169"/>
      <c r="E7" s="169"/>
      <c r="F7" s="158"/>
      <c r="G7" s="158"/>
      <c r="H7" s="23"/>
      <c r="I7" s="161"/>
      <c r="J7" s="153"/>
      <c r="K7" s="23"/>
      <c r="L7" s="153"/>
      <c r="M7" s="153"/>
      <c r="N7" s="154"/>
      <c r="O7" s="24"/>
      <c r="P7" s="25">
        <f t="shared" si="1"/>
        <v>0</v>
      </c>
      <c r="Q7" s="26">
        <f t="shared" si="0"/>
        <v>0</v>
      </c>
      <c r="R7" s="143">
        <f>SUM(F7:N7)</f>
        <v>0</v>
      </c>
      <c r="S7" s="27"/>
      <c r="T7" s="28">
        <v>1172</v>
      </c>
      <c r="U7" s="141" t="s">
        <v>146</v>
      </c>
      <c r="V7" s="30">
        <f t="shared" si="2"/>
        <v>0</v>
      </c>
      <c r="W7" s="31"/>
      <c r="X7" s="32">
        <f t="shared" si="3"/>
        <v>0</v>
      </c>
      <c r="Y7" s="19"/>
      <c r="Z7" s="33"/>
      <c r="AA7" s="33"/>
      <c r="AB7" s="33"/>
      <c r="AC7" s="33"/>
    </row>
    <row r="8" spans="1:29" ht="29.1" customHeight="1" thickBot="1" x14ac:dyDescent="0.4">
      <c r="A8" s="148"/>
      <c r="B8" s="148" t="s">
        <v>111</v>
      </c>
      <c r="C8" s="169"/>
      <c r="D8" s="169"/>
      <c r="E8" s="169"/>
      <c r="F8" s="149"/>
      <c r="G8" s="158"/>
      <c r="H8" s="23"/>
      <c r="I8" s="23"/>
      <c r="J8" s="23"/>
      <c r="K8" s="23"/>
      <c r="L8" s="23"/>
      <c r="M8" s="23"/>
      <c r="N8" s="24"/>
      <c r="O8" s="24"/>
      <c r="P8" s="25">
        <f t="shared" si="1"/>
        <v>0</v>
      </c>
      <c r="Q8" s="26">
        <f t="shared" si="0"/>
        <v>0</v>
      </c>
      <c r="R8" s="143">
        <f>SUM(F8:N8)</f>
        <v>0</v>
      </c>
      <c r="S8" s="27"/>
      <c r="T8" s="28">
        <v>1174</v>
      </c>
      <c r="U8" s="141" t="s">
        <v>147</v>
      </c>
      <c r="V8" s="30">
        <f t="shared" si="2"/>
        <v>25</v>
      </c>
      <c r="W8" s="31"/>
      <c r="X8" s="32">
        <f t="shared" si="3"/>
        <v>25</v>
      </c>
      <c r="Y8" s="19"/>
      <c r="Z8" s="33"/>
      <c r="AA8" s="33"/>
      <c r="AB8" s="33"/>
      <c r="AC8" s="33"/>
    </row>
    <row r="9" spans="1:29" ht="29.1" customHeight="1" thickBot="1" x14ac:dyDescent="0.4">
      <c r="A9" s="148"/>
      <c r="B9" s="148" t="s">
        <v>111</v>
      </c>
      <c r="C9" s="169"/>
      <c r="D9" s="169"/>
      <c r="E9" s="169"/>
      <c r="F9" s="149"/>
      <c r="G9" s="158"/>
      <c r="H9" s="23"/>
      <c r="I9" s="23"/>
      <c r="J9" s="23"/>
      <c r="K9" s="23"/>
      <c r="L9" s="23"/>
      <c r="M9" s="23"/>
      <c r="N9" s="24"/>
      <c r="O9" s="24"/>
      <c r="P9" s="25">
        <f t="shared" si="1"/>
        <v>0</v>
      </c>
      <c r="Q9" s="26">
        <f t="shared" si="0"/>
        <v>0</v>
      </c>
      <c r="R9" s="143">
        <f>SUM(F9:N9)</f>
        <v>0</v>
      </c>
      <c r="S9" s="27"/>
      <c r="T9" s="28">
        <v>1180</v>
      </c>
      <c r="U9" s="141" t="s">
        <v>148</v>
      </c>
      <c r="V9" s="30">
        <f t="shared" si="2"/>
        <v>0</v>
      </c>
      <c r="W9" s="31"/>
      <c r="X9" s="32">
        <f t="shared" si="3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48"/>
      <c r="B10" s="148" t="s">
        <v>111</v>
      </c>
      <c r="C10" s="171"/>
      <c r="D10" s="171"/>
      <c r="E10" s="171"/>
      <c r="F10" s="149"/>
      <c r="G10" s="158"/>
      <c r="H10" s="23"/>
      <c r="I10" s="23"/>
      <c r="J10" s="23"/>
      <c r="K10" s="23"/>
      <c r="L10" s="23"/>
      <c r="M10" s="23"/>
      <c r="N10" s="24"/>
      <c r="O10" s="24"/>
      <c r="P10" s="25">
        <f t="shared" si="1"/>
        <v>0</v>
      </c>
      <c r="Q10" s="26">
        <f t="shared" si="0"/>
        <v>0</v>
      </c>
      <c r="R10" s="143">
        <f>SUM(F10:N10)</f>
        <v>0</v>
      </c>
      <c r="S10" s="27"/>
      <c r="T10" s="28">
        <v>1298</v>
      </c>
      <c r="U10" s="141" t="s">
        <v>149</v>
      </c>
      <c r="V10" s="30">
        <f t="shared" si="2"/>
        <v>0</v>
      </c>
      <c r="W10" s="31"/>
      <c r="X10" s="32">
        <f t="shared" si="3"/>
        <v>0</v>
      </c>
      <c r="Y10" s="19"/>
      <c r="Z10" s="33"/>
      <c r="AA10" s="33"/>
      <c r="AB10" s="33"/>
      <c r="AC10" s="33"/>
    </row>
    <row r="11" spans="1:29" ht="29.1" customHeight="1" thickBot="1" x14ac:dyDescent="0.4">
      <c r="A11" s="203"/>
      <c r="B11" s="148" t="s">
        <v>111</v>
      </c>
      <c r="C11" s="217"/>
      <c r="D11" s="217"/>
      <c r="E11" s="217"/>
      <c r="F11" s="206"/>
      <c r="G11" s="216"/>
      <c r="H11" s="23"/>
      <c r="I11" s="206"/>
      <c r="J11" s="206"/>
      <c r="K11" s="23"/>
      <c r="L11" s="206"/>
      <c r="M11" s="206"/>
      <c r="N11" s="207"/>
      <c r="O11" s="24"/>
      <c r="P11" s="25">
        <f t="shared" si="1"/>
        <v>0</v>
      </c>
      <c r="Q11" s="26">
        <f t="shared" si="0"/>
        <v>0</v>
      </c>
      <c r="R11" s="143">
        <f>SUM(F11:N11)</f>
        <v>0</v>
      </c>
      <c r="S11" s="27"/>
      <c r="T11" s="28">
        <v>1317</v>
      </c>
      <c r="U11" s="141" t="s">
        <v>150</v>
      </c>
      <c r="V11" s="30">
        <f t="shared" si="2"/>
        <v>0</v>
      </c>
      <c r="W11" s="31"/>
      <c r="X11" s="32">
        <f t="shared" si="3"/>
        <v>0</v>
      </c>
      <c r="Y11" s="19"/>
      <c r="Z11" s="33"/>
      <c r="AA11" s="33"/>
      <c r="AB11" s="33"/>
      <c r="AC11" s="33"/>
    </row>
    <row r="12" spans="1:29" ht="29.1" customHeight="1" thickBot="1" x14ac:dyDescent="0.4">
      <c r="A12" s="255"/>
      <c r="B12" s="148" t="s">
        <v>111</v>
      </c>
      <c r="C12" s="217"/>
      <c r="D12" s="217"/>
      <c r="E12" s="217"/>
      <c r="F12" s="206"/>
      <c r="G12" s="216"/>
      <c r="H12" s="23"/>
      <c r="I12" s="206"/>
      <c r="J12" s="206"/>
      <c r="K12" s="23"/>
      <c r="L12" s="206"/>
      <c r="M12" s="206"/>
      <c r="N12" s="207"/>
      <c r="O12" s="24"/>
      <c r="P12" s="25">
        <f t="shared" si="1"/>
        <v>0</v>
      </c>
      <c r="Q12" s="26">
        <f t="shared" si="0"/>
        <v>0</v>
      </c>
      <c r="R12" s="143">
        <v>0</v>
      </c>
      <c r="S12" s="27"/>
      <c r="T12" s="28">
        <v>1347</v>
      </c>
      <c r="U12" s="141" t="s">
        <v>45</v>
      </c>
      <c r="V12" s="30">
        <f t="shared" si="2"/>
        <v>0</v>
      </c>
      <c r="W12" s="31"/>
      <c r="X12" s="32">
        <f t="shared" si="3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203"/>
      <c r="B13" s="148" t="s">
        <v>111</v>
      </c>
      <c r="C13" s="217"/>
      <c r="D13" s="217"/>
      <c r="E13" s="217"/>
      <c r="F13" s="206"/>
      <c r="G13" s="216"/>
      <c r="H13" s="23"/>
      <c r="I13" s="206"/>
      <c r="J13" s="206"/>
      <c r="K13" s="23"/>
      <c r="L13" s="206"/>
      <c r="M13" s="206"/>
      <c r="N13" s="207"/>
      <c r="O13" s="24"/>
      <c r="P13" s="25">
        <f t="shared" si="1"/>
        <v>0</v>
      </c>
      <c r="Q13" s="26">
        <f t="shared" si="0"/>
        <v>0</v>
      </c>
      <c r="R13" s="143">
        <v>0</v>
      </c>
      <c r="S13" s="27"/>
      <c r="T13" s="28">
        <v>1451</v>
      </c>
      <c r="U13" s="141" t="s">
        <v>151</v>
      </c>
      <c r="V13" s="30">
        <f t="shared" si="2"/>
        <v>0</v>
      </c>
      <c r="W13" s="31"/>
      <c r="X13" s="32">
        <f t="shared" si="3"/>
        <v>0</v>
      </c>
      <c r="Y13" s="19"/>
      <c r="Z13" s="33"/>
      <c r="AA13" s="33"/>
      <c r="AB13" s="33"/>
      <c r="AC13" s="33"/>
    </row>
    <row r="14" spans="1:29" ht="29.1" customHeight="1" thickBot="1" x14ac:dyDescent="0.4">
      <c r="A14" s="203"/>
      <c r="B14" s="148" t="s">
        <v>111</v>
      </c>
      <c r="C14" s="217"/>
      <c r="D14" s="217"/>
      <c r="E14" s="217"/>
      <c r="F14" s="206"/>
      <c r="G14" s="216"/>
      <c r="H14" s="23"/>
      <c r="I14" s="206"/>
      <c r="J14" s="206"/>
      <c r="K14" s="23"/>
      <c r="L14" s="206"/>
      <c r="M14" s="206"/>
      <c r="N14" s="207"/>
      <c r="O14" s="24"/>
      <c r="P14" s="25">
        <f t="shared" si="1"/>
        <v>0</v>
      </c>
      <c r="Q14" s="26">
        <f t="shared" si="0"/>
        <v>0</v>
      </c>
      <c r="R14" s="143">
        <v>0</v>
      </c>
      <c r="S14" s="27"/>
      <c r="T14" s="28">
        <v>1757</v>
      </c>
      <c r="U14" s="141" t="s">
        <v>152</v>
      </c>
      <c r="V14" s="30">
        <f t="shared" si="2"/>
        <v>0</v>
      </c>
      <c r="W14" s="31"/>
      <c r="X14" s="32">
        <f t="shared" si="3"/>
        <v>0</v>
      </c>
      <c r="Y14" s="19"/>
      <c r="Z14" s="6"/>
      <c r="AA14" s="6"/>
      <c r="AB14" s="6"/>
      <c r="AC14" s="6"/>
    </row>
    <row r="15" spans="1:29" ht="29.1" customHeight="1" thickBot="1" x14ac:dyDescent="0.4">
      <c r="A15" s="203"/>
      <c r="B15" s="148" t="s">
        <v>111</v>
      </c>
      <c r="C15" s="217"/>
      <c r="D15" s="217"/>
      <c r="E15" s="217"/>
      <c r="F15" s="206"/>
      <c r="G15" s="216"/>
      <c r="H15" s="23"/>
      <c r="I15" s="206"/>
      <c r="J15" s="206"/>
      <c r="K15" s="23"/>
      <c r="L15" s="206"/>
      <c r="M15" s="206"/>
      <c r="N15" s="207"/>
      <c r="O15" s="24"/>
      <c r="P15" s="25">
        <f>IF(Q15=7,SUM(F15:N15)-SMALL(F15:N15,1)-SMALL(F15:N15,2),IF(Q15=6,SUM(F15:N15)-SMALL(F15:N15,1),SUM(F15:N15)))</f>
        <v>0</v>
      </c>
      <c r="Q15" s="26">
        <f t="shared" si="0"/>
        <v>0</v>
      </c>
      <c r="R15" s="143">
        <v>0</v>
      </c>
      <c r="S15" s="27"/>
      <c r="T15" s="28">
        <v>1773</v>
      </c>
      <c r="U15" s="141" t="s">
        <v>71</v>
      </c>
      <c r="V15" s="30">
        <f t="shared" si="2"/>
        <v>0</v>
      </c>
      <c r="W15" s="31"/>
      <c r="X15" s="32">
        <f t="shared" si="3"/>
        <v>0</v>
      </c>
      <c r="Y15" s="19"/>
      <c r="Z15" s="33"/>
      <c r="AA15" s="33"/>
      <c r="AB15" s="33"/>
      <c r="AC15" s="33"/>
    </row>
    <row r="16" spans="1:29" ht="29.1" customHeight="1" thickBot="1" x14ac:dyDescent="0.4">
      <c r="A16" s="203"/>
      <c r="B16" s="203"/>
      <c r="C16" s="217"/>
      <c r="D16" s="217"/>
      <c r="E16" s="217"/>
      <c r="F16" s="206"/>
      <c r="G16" s="216"/>
      <c r="H16" s="206"/>
      <c r="I16" s="206"/>
      <c r="J16" s="206"/>
      <c r="K16" s="206"/>
      <c r="L16" s="206"/>
      <c r="M16" s="206"/>
      <c r="N16" s="207"/>
      <c r="O16" s="24"/>
      <c r="P16" s="25"/>
      <c r="Q16" s="26"/>
      <c r="R16" s="143"/>
      <c r="S16" s="27"/>
      <c r="T16" s="28">
        <v>1843</v>
      </c>
      <c r="U16" s="141" t="s">
        <v>153</v>
      </c>
      <c r="V16" s="30">
        <f t="shared" si="2"/>
        <v>0</v>
      </c>
      <c r="W16" s="31"/>
      <c r="X16" s="32">
        <f t="shared" si="3"/>
        <v>0</v>
      </c>
      <c r="Y16" s="19"/>
      <c r="Z16" s="33"/>
      <c r="AA16" s="33"/>
      <c r="AB16" s="33"/>
      <c r="AC16" s="33"/>
    </row>
    <row r="17" spans="1:29" ht="29.1" customHeight="1" thickBot="1" x14ac:dyDescent="0.4">
      <c r="A17" s="203"/>
      <c r="B17" s="203"/>
      <c r="C17" s="217"/>
      <c r="D17" s="217"/>
      <c r="E17" s="217"/>
      <c r="F17" s="206"/>
      <c r="G17" s="216"/>
      <c r="H17" s="206"/>
      <c r="I17" s="206"/>
      <c r="J17" s="206"/>
      <c r="K17" s="206"/>
      <c r="L17" s="206"/>
      <c r="M17" s="206"/>
      <c r="N17" s="207"/>
      <c r="O17" s="24"/>
      <c r="P17" s="25"/>
      <c r="Q17" s="26"/>
      <c r="R17" s="143"/>
      <c r="S17" s="27"/>
      <c r="T17" s="28">
        <v>1988</v>
      </c>
      <c r="U17" s="141" t="s">
        <v>154</v>
      </c>
      <c r="V17" s="30">
        <f t="shared" si="2"/>
        <v>0</v>
      </c>
      <c r="W17" s="31"/>
      <c r="X17" s="32">
        <f t="shared" si="3"/>
        <v>0</v>
      </c>
      <c r="Y17" s="19"/>
      <c r="Z17" s="33"/>
      <c r="AA17" s="33"/>
      <c r="AB17" s="33"/>
      <c r="AC17" s="33"/>
    </row>
    <row r="18" spans="1:29" ht="29.1" customHeight="1" thickBot="1" x14ac:dyDescent="0.4">
      <c r="A18" s="203"/>
      <c r="B18" s="203"/>
      <c r="C18" s="217"/>
      <c r="D18" s="217"/>
      <c r="E18" s="217"/>
      <c r="F18" s="206"/>
      <c r="G18" s="216"/>
      <c r="H18" s="206"/>
      <c r="I18" s="206"/>
      <c r="J18" s="206"/>
      <c r="K18" s="206"/>
      <c r="L18" s="206"/>
      <c r="M18" s="206"/>
      <c r="N18" s="207"/>
      <c r="O18" s="24"/>
      <c r="P18" s="25"/>
      <c r="Q18" s="26"/>
      <c r="R18" s="143"/>
      <c r="S18" s="27"/>
      <c r="T18" s="28">
        <v>2005</v>
      </c>
      <c r="U18" s="141" t="s">
        <v>155</v>
      </c>
      <c r="V18" s="30">
        <f t="shared" si="2"/>
        <v>0</v>
      </c>
      <c r="W18" s="31"/>
      <c r="X18" s="32">
        <f t="shared" si="3"/>
        <v>0</v>
      </c>
      <c r="Y18" s="19"/>
      <c r="Z18" s="6"/>
      <c r="AA18" s="6"/>
      <c r="AB18" s="6"/>
      <c r="AC18" s="6"/>
    </row>
    <row r="19" spans="1:29" ht="29.1" customHeight="1" thickBot="1" x14ac:dyDescent="0.4">
      <c r="A19" s="203"/>
      <c r="B19" s="203"/>
      <c r="C19" s="217"/>
      <c r="D19" s="217"/>
      <c r="E19" s="217"/>
      <c r="F19" s="206"/>
      <c r="G19" s="216"/>
      <c r="H19" s="206"/>
      <c r="I19" s="206"/>
      <c r="J19" s="206"/>
      <c r="K19" s="206"/>
      <c r="L19" s="206"/>
      <c r="M19" s="206"/>
      <c r="N19" s="207"/>
      <c r="O19" s="24"/>
      <c r="P19" s="25"/>
      <c r="Q19" s="26"/>
      <c r="R19" s="143"/>
      <c r="S19" s="27"/>
      <c r="T19" s="28">
        <v>2015</v>
      </c>
      <c r="U19" s="141" t="s">
        <v>156</v>
      </c>
      <c r="V19" s="30">
        <f t="shared" si="2"/>
        <v>0</v>
      </c>
      <c r="W19" s="31"/>
      <c r="X19" s="32">
        <f t="shared" si="3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203"/>
      <c r="B20" s="203"/>
      <c r="C20" s="217"/>
      <c r="D20" s="217"/>
      <c r="E20" s="217"/>
      <c r="F20" s="206"/>
      <c r="G20" s="216"/>
      <c r="H20" s="206"/>
      <c r="I20" s="206"/>
      <c r="J20" s="206"/>
      <c r="K20" s="206"/>
      <c r="L20" s="206"/>
      <c r="M20" s="206"/>
      <c r="N20" s="207"/>
      <c r="O20" s="24"/>
      <c r="P20" s="25"/>
      <c r="Q20" s="26"/>
      <c r="R20" s="143"/>
      <c r="S20" s="27"/>
      <c r="T20" s="28">
        <v>2041</v>
      </c>
      <c r="U20" s="141" t="s">
        <v>157</v>
      </c>
      <c r="V20" s="30">
        <f t="shared" si="2"/>
        <v>0</v>
      </c>
      <c r="W20" s="31"/>
      <c r="X20" s="32">
        <f t="shared" si="3"/>
        <v>0</v>
      </c>
      <c r="Y20" s="19"/>
      <c r="Z20" s="6"/>
      <c r="AA20" s="6"/>
      <c r="AB20" s="6"/>
      <c r="AC20" s="6"/>
    </row>
    <row r="21" spans="1:29" ht="29.1" customHeight="1" thickBot="1" x14ac:dyDescent="0.4">
      <c r="A21" s="203"/>
      <c r="B21" s="203"/>
      <c r="C21" s="217"/>
      <c r="D21" s="217"/>
      <c r="E21" s="217"/>
      <c r="F21" s="206"/>
      <c r="G21" s="216"/>
      <c r="H21" s="206"/>
      <c r="I21" s="206"/>
      <c r="J21" s="206"/>
      <c r="K21" s="206"/>
      <c r="L21" s="206"/>
      <c r="M21" s="206"/>
      <c r="N21" s="207"/>
      <c r="O21" s="24"/>
      <c r="P21" s="25"/>
      <c r="Q21" s="26"/>
      <c r="R21" s="143"/>
      <c r="S21" s="27"/>
      <c r="T21" s="28">
        <v>2055</v>
      </c>
      <c r="U21" s="141" t="s">
        <v>158</v>
      </c>
      <c r="V21" s="30">
        <f t="shared" si="2"/>
        <v>0</v>
      </c>
      <c r="W21" s="31"/>
      <c r="X21" s="32">
        <f t="shared" si="3"/>
        <v>0</v>
      </c>
      <c r="Y21" s="19"/>
      <c r="Z21" s="6"/>
      <c r="AA21" s="6"/>
      <c r="AB21" s="6"/>
      <c r="AC21" s="6"/>
    </row>
    <row r="22" spans="1:29" ht="29.1" customHeight="1" thickBot="1" x14ac:dyDescent="0.4">
      <c r="A22" s="203"/>
      <c r="B22" s="203"/>
      <c r="C22" s="217"/>
      <c r="D22" s="217"/>
      <c r="E22" s="217"/>
      <c r="F22" s="206"/>
      <c r="G22" s="216"/>
      <c r="H22" s="206"/>
      <c r="I22" s="206"/>
      <c r="J22" s="206"/>
      <c r="K22" s="206"/>
      <c r="L22" s="206"/>
      <c r="M22" s="206"/>
      <c r="N22" s="207"/>
      <c r="O22" s="24"/>
      <c r="P22" s="25"/>
      <c r="Q22" s="26"/>
      <c r="R22" s="143"/>
      <c r="S22" s="27"/>
      <c r="T22" s="28">
        <v>2057</v>
      </c>
      <c r="U22" s="141" t="s">
        <v>159</v>
      </c>
      <c r="V22" s="30">
        <f t="shared" si="2"/>
        <v>0</v>
      </c>
      <c r="W22" s="31"/>
      <c r="X22" s="32">
        <f t="shared" si="3"/>
        <v>0</v>
      </c>
      <c r="Y22" s="19"/>
      <c r="Z22" s="6"/>
      <c r="AA22" s="6"/>
      <c r="AB22" s="6"/>
      <c r="AC22" s="6"/>
    </row>
    <row r="23" spans="1:29" ht="29.1" customHeight="1" thickBot="1" x14ac:dyDescent="0.4">
      <c r="A23" s="203"/>
      <c r="B23" s="203"/>
      <c r="C23" s="217"/>
      <c r="D23" s="217"/>
      <c r="E23" s="217"/>
      <c r="F23" s="206"/>
      <c r="G23" s="216"/>
      <c r="H23" s="206"/>
      <c r="I23" s="206"/>
      <c r="J23" s="206"/>
      <c r="K23" s="206"/>
      <c r="L23" s="206"/>
      <c r="M23" s="206"/>
      <c r="N23" s="207"/>
      <c r="O23" s="24"/>
      <c r="P23" s="25"/>
      <c r="Q23" s="26"/>
      <c r="R23" s="143"/>
      <c r="S23" s="27"/>
      <c r="T23" s="28">
        <v>2112</v>
      </c>
      <c r="U23" s="141" t="s">
        <v>160</v>
      </c>
      <c r="V23" s="30">
        <f t="shared" si="2"/>
        <v>0</v>
      </c>
      <c r="W23" s="31"/>
      <c r="X23" s="32">
        <f t="shared" si="3"/>
        <v>0</v>
      </c>
      <c r="Y23" s="19"/>
      <c r="Z23" s="6"/>
      <c r="AA23" s="6"/>
      <c r="AB23" s="6"/>
      <c r="AC23" s="6"/>
    </row>
    <row r="24" spans="1:29" ht="29.1" customHeight="1" thickBot="1" x14ac:dyDescent="0.4">
      <c r="A24" s="203"/>
      <c r="B24" s="203"/>
      <c r="C24" s="217"/>
      <c r="D24" s="217"/>
      <c r="E24" s="217"/>
      <c r="F24" s="206"/>
      <c r="G24" s="216"/>
      <c r="H24" s="206"/>
      <c r="I24" s="206"/>
      <c r="J24" s="206"/>
      <c r="K24" s="206"/>
      <c r="L24" s="206"/>
      <c r="M24" s="206"/>
      <c r="N24" s="207"/>
      <c r="O24" s="24"/>
      <c r="P24" s="25"/>
      <c r="Q24" s="26"/>
      <c r="R24" s="143"/>
      <c r="S24" s="27"/>
      <c r="T24" s="28">
        <v>2140</v>
      </c>
      <c r="U24" s="141" t="s">
        <v>161</v>
      </c>
      <c r="V24" s="30">
        <f t="shared" si="2"/>
        <v>0</v>
      </c>
      <c r="W24" s="31"/>
      <c r="X24" s="32">
        <f t="shared" si="3"/>
        <v>0</v>
      </c>
      <c r="Y24" s="19"/>
      <c r="Z24" s="6"/>
      <c r="AA24" s="6"/>
      <c r="AB24" s="6"/>
      <c r="AC24" s="6"/>
    </row>
    <row r="25" spans="1:29" ht="29.1" customHeight="1" thickBot="1" x14ac:dyDescent="0.4">
      <c r="A25" s="203"/>
      <c r="B25" s="203"/>
      <c r="C25" s="217"/>
      <c r="D25" s="217"/>
      <c r="E25" s="217"/>
      <c r="F25" s="206"/>
      <c r="G25" s="216"/>
      <c r="H25" s="206"/>
      <c r="I25" s="206"/>
      <c r="J25" s="206"/>
      <c r="K25" s="206"/>
      <c r="L25" s="206"/>
      <c r="M25" s="206"/>
      <c r="N25" s="207"/>
      <c r="O25" s="24"/>
      <c r="P25" s="25"/>
      <c r="Q25" s="26"/>
      <c r="R25" s="143"/>
      <c r="S25" s="27"/>
      <c r="T25" s="28">
        <v>2142</v>
      </c>
      <c r="U25" s="141" t="s">
        <v>162</v>
      </c>
      <c r="V25" s="30">
        <f t="shared" si="2"/>
        <v>0</v>
      </c>
      <c r="W25" s="31"/>
      <c r="X25" s="32">
        <f t="shared" si="3"/>
        <v>0</v>
      </c>
      <c r="Y25" s="19"/>
      <c r="Z25" s="6"/>
      <c r="AA25" s="6"/>
      <c r="AB25" s="6"/>
      <c r="AC25" s="6"/>
    </row>
    <row r="26" spans="1:29" ht="29.1" customHeight="1" thickBot="1" x14ac:dyDescent="0.4">
      <c r="A26" s="203"/>
      <c r="B26" s="203"/>
      <c r="C26" s="217"/>
      <c r="D26" s="217"/>
      <c r="E26" s="217"/>
      <c r="F26" s="206"/>
      <c r="G26" s="216"/>
      <c r="H26" s="206"/>
      <c r="I26" s="206"/>
      <c r="J26" s="206"/>
      <c r="K26" s="206"/>
      <c r="L26" s="206"/>
      <c r="M26" s="206"/>
      <c r="N26" s="207"/>
      <c r="O26" s="24"/>
      <c r="P26" s="25"/>
      <c r="Q26" s="26"/>
      <c r="R26" s="143"/>
      <c r="S26" s="27"/>
      <c r="T26" s="28">
        <v>2144</v>
      </c>
      <c r="U26" s="141" t="s">
        <v>163</v>
      </c>
      <c r="V26" s="30">
        <f t="shared" si="2"/>
        <v>0</v>
      </c>
      <c r="W26" s="31"/>
      <c r="X26" s="32">
        <f t="shared" si="3"/>
        <v>0</v>
      </c>
      <c r="Y26" s="19"/>
      <c r="Z26" s="6"/>
      <c r="AA26" s="6"/>
      <c r="AB26" s="6"/>
      <c r="AC26" s="6"/>
    </row>
    <row r="27" spans="1:29" ht="29.1" customHeight="1" thickBot="1" x14ac:dyDescent="0.4">
      <c r="A27" s="203"/>
      <c r="B27" s="203"/>
      <c r="C27" s="217"/>
      <c r="D27" s="217"/>
      <c r="E27" s="217"/>
      <c r="F27" s="206"/>
      <c r="G27" s="216"/>
      <c r="H27" s="206"/>
      <c r="I27" s="206"/>
      <c r="J27" s="206"/>
      <c r="K27" s="206"/>
      <c r="L27" s="206"/>
      <c r="M27" s="206"/>
      <c r="N27" s="207"/>
      <c r="O27" s="24"/>
      <c r="P27" s="25"/>
      <c r="Q27" s="26"/>
      <c r="R27" s="143"/>
      <c r="S27" s="27"/>
      <c r="T27" s="28">
        <v>2186</v>
      </c>
      <c r="U27" s="141" t="s">
        <v>164</v>
      </c>
      <c r="V27" s="30">
        <f t="shared" si="2"/>
        <v>0</v>
      </c>
      <c r="W27" s="31"/>
      <c r="X27" s="32">
        <f t="shared" si="3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203"/>
      <c r="B28" s="203"/>
      <c r="C28" s="217"/>
      <c r="D28" s="217"/>
      <c r="E28" s="217"/>
      <c r="F28" s="206"/>
      <c r="G28" s="216"/>
      <c r="H28" s="206"/>
      <c r="I28" s="206"/>
      <c r="J28" s="206"/>
      <c r="K28" s="206"/>
      <c r="L28" s="206"/>
      <c r="M28" s="206"/>
      <c r="N28" s="207"/>
      <c r="O28" s="24"/>
      <c r="P28" s="25"/>
      <c r="Q28" s="26"/>
      <c r="R28" s="143"/>
      <c r="S28" s="27"/>
      <c r="T28" s="28">
        <v>2236</v>
      </c>
      <c r="U28" s="141" t="s">
        <v>165</v>
      </c>
      <c r="V28" s="30">
        <f t="shared" si="2"/>
        <v>0</v>
      </c>
      <c r="W28" s="31"/>
      <c r="X28" s="32">
        <f t="shared" si="3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203"/>
      <c r="B29" s="203"/>
      <c r="C29" s="217"/>
      <c r="D29" s="217"/>
      <c r="E29" s="217"/>
      <c r="F29" s="206"/>
      <c r="G29" s="216"/>
      <c r="H29" s="206"/>
      <c r="I29" s="206"/>
      <c r="J29" s="206"/>
      <c r="K29" s="206"/>
      <c r="L29" s="206"/>
      <c r="M29" s="206"/>
      <c r="N29" s="207"/>
      <c r="O29" s="24"/>
      <c r="P29" s="25"/>
      <c r="Q29" s="26"/>
      <c r="R29" s="143"/>
      <c r="S29" s="27"/>
      <c r="T29" s="28">
        <v>2272</v>
      </c>
      <c r="U29" s="141" t="s">
        <v>166</v>
      </c>
      <c r="V29" s="30">
        <f t="shared" si="2"/>
        <v>0</v>
      </c>
      <c r="W29" s="31"/>
      <c r="X29" s="32">
        <f t="shared" si="3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203"/>
      <c r="B30" s="203"/>
      <c r="C30" s="217"/>
      <c r="D30" s="217"/>
      <c r="E30" s="217"/>
      <c r="F30" s="206"/>
      <c r="G30" s="216"/>
      <c r="H30" s="206"/>
      <c r="I30" s="206"/>
      <c r="J30" s="206"/>
      <c r="K30" s="206"/>
      <c r="L30" s="206"/>
      <c r="M30" s="206"/>
      <c r="N30" s="207"/>
      <c r="O30" s="24"/>
      <c r="P30" s="25"/>
      <c r="Q30" s="26"/>
      <c r="R30" s="143"/>
      <c r="S30" s="27"/>
      <c r="T30" s="28">
        <v>2362</v>
      </c>
      <c r="U30" s="141" t="s">
        <v>167</v>
      </c>
      <c r="V30" s="30">
        <f t="shared" si="2"/>
        <v>0</v>
      </c>
      <c r="W30" s="31"/>
      <c r="X30" s="32">
        <f t="shared" si="3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203"/>
      <c r="B31" s="203"/>
      <c r="C31" s="217"/>
      <c r="D31" s="217"/>
      <c r="E31" s="217"/>
      <c r="F31" s="206"/>
      <c r="G31" s="216"/>
      <c r="H31" s="206"/>
      <c r="I31" s="206"/>
      <c r="J31" s="206"/>
      <c r="K31" s="206"/>
      <c r="L31" s="206"/>
      <c r="M31" s="206"/>
      <c r="N31" s="207"/>
      <c r="O31" s="24"/>
      <c r="P31" s="25"/>
      <c r="Q31" s="26"/>
      <c r="R31" s="143"/>
      <c r="S31" s="27"/>
      <c r="T31" s="28">
        <v>2397</v>
      </c>
      <c r="U31" s="141" t="s">
        <v>168</v>
      </c>
      <c r="V31" s="30">
        <f t="shared" si="2"/>
        <v>0</v>
      </c>
      <c r="W31" s="31"/>
      <c r="X31" s="32">
        <f t="shared" si="3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203"/>
      <c r="B32" s="203"/>
      <c r="C32" s="217"/>
      <c r="D32" s="217"/>
      <c r="E32" s="217"/>
      <c r="F32" s="206"/>
      <c r="G32" s="216"/>
      <c r="H32" s="206"/>
      <c r="I32" s="206"/>
      <c r="J32" s="206"/>
      <c r="K32" s="206"/>
      <c r="L32" s="206"/>
      <c r="M32" s="206"/>
      <c r="N32" s="207"/>
      <c r="O32" s="24"/>
      <c r="P32" s="25"/>
      <c r="Q32" s="26"/>
      <c r="R32" s="143"/>
      <c r="S32" s="27"/>
      <c r="T32" s="28">
        <v>2403</v>
      </c>
      <c r="U32" s="141" t="s">
        <v>169</v>
      </c>
      <c r="V32" s="30">
        <f t="shared" si="2"/>
        <v>0</v>
      </c>
      <c r="W32" s="31"/>
      <c r="X32" s="32">
        <f t="shared" si="3"/>
        <v>0</v>
      </c>
      <c r="Y32" s="19"/>
      <c r="Z32" s="6"/>
      <c r="AA32" s="6"/>
      <c r="AB32" s="6"/>
      <c r="AC32" s="6"/>
    </row>
    <row r="33" spans="1:29" ht="29.1" customHeight="1" thickBot="1" x14ac:dyDescent="0.4">
      <c r="A33" s="203"/>
      <c r="B33" s="203"/>
      <c r="C33" s="217"/>
      <c r="D33" s="217"/>
      <c r="E33" s="217"/>
      <c r="F33" s="206"/>
      <c r="G33" s="216"/>
      <c r="H33" s="206"/>
      <c r="I33" s="206"/>
      <c r="J33" s="206"/>
      <c r="K33" s="206"/>
      <c r="L33" s="206"/>
      <c r="M33" s="206"/>
      <c r="N33" s="207"/>
      <c r="O33" s="24"/>
      <c r="P33" s="25"/>
      <c r="Q33" s="26"/>
      <c r="R33" s="143"/>
      <c r="S33" s="27"/>
      <c r="T33" s="28">
        <v>2415</v>
      </c>
      <c r="U33" s="141" t="s">
        <v>170</v>
      </c>
      <c r="V33" s="30">
        <f t="shared" si="2"/>
        <v>0</v>
      </c>
      <c r="W33" s="31"/>
      <c r="X33" s="32">
        <f t="shared" si="3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203"/>
      <c r="B34" s="203"/>
      <c r="C34" s="217"/>
      <c r="D34" s="217"/>
      <c r="E34" s="217"/>
      <c r="F34" s="206"/>
      <c r="G34" s="216"/>
      <c r="H34" s="206"/>
      <c r="I34" s="206"/>
      <c r="J34" s="206"/>
      <c r="K34" s="206"/>
      <c r="L34" s="206"/>
      <c r="M34" s="206"/>
      <c r="N34" s="207"/>
      <c r="O34" s="24"/>
      <c r="P34" s="25"/>
      <c r="Q34" s="26"/>
      <c r="R34" s="143"/>
      <c r="S34" s="27"/>
      <c r="T34" s="28">
        <v>2446</v>
      </c>
      <c r="U34" s="141" t="s">
        <v>171</v>
      </c>
      <c r="V34" s="30">
        <f t="shared" si="2"/>
        <v>0</v>
      </c>
      <c r="W34" s="31"/>
      <c r="X34" s="32">
        <f t="shared" si="3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203"/>
      <c r="B35" s="203"/>
      <c r="C35" s="217"/>
      <c r="D35" s="217"/>
      <c r="E35" s="217"/>
      <c r="F35" s="206"/>
      <c r="G35" s="216"/>
      <c r="H35" s="206"/>
      <c r="I35" s="206"/>
      <c r="J35" s="206"/>
      <c r="K35" s="206"/>
      <c r="L35" s="206"/>
      <c r="M35" s="206"/>
      <c r="N35" s="207"/>
      <c r="O35" s="24"/>
      <c r="P35" s="25"/>
      <c r="Q35" s="26"/>
      <c r="R35" s="143"/>
      <c r="S35" s="27"/>
      <c r="T35" s="28">
        <v>2455</v>
      </c>
      <c r="U35" s="141" t="s">
        <v>172</v>
      </c>
      <c r="V35" s="30">
        <f t="shared" si="2"/>
        <v>0</v>
      </c>
      <c r="W35" s="31"/>
      <c r="X35" s="32">
        <f t="shared" si="3"/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203"/>
      <c r="B36" s="203"/>
      <c r="C36" s="217"/>
      <c r="D36" s="217"/>
      <c r="E36" s="217"/>
      <c r="F36" s="206"/>
      <c r="G36" s="216"/>
      <c r="H36" s="206"/>
      <c r="I36" s="206"/>
      <c r="J36" s="206"/>
      <c r="K36" s="206"/>
      <c r="L36" s="206"/>
      <c r="M36" s="206"/>
      <c r="N36" s="207"/>
      <c r="O36" s="24"/>
      <c r="P36" s="25"/>
      <c r="Q36" s="26"/>
      <c r="R36" s="143"/>
      <c r="S36" s="27"/>
      <c r="T36" s="28">
        <v>2513</v>
      </c>
      <c r="U36" s="141" t="s">
        <v>115</v>
      </c>
      <c r="V36" s="30">
        <f t="shared" si="2"/>
        <v>0</v>
      </c>
      <c r="W36" s="31"/>
      <c r="X36" s="32">
        <f t="shared" si="3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203"/>
      <c r="B37" s="203"/>
      <c r="C37" s="217"/>
      <c r="D37" s="217"/>
      <c r="E37" s="217"/>
      <c r="F37" s="206"/>
      <c r="G37" s="216"/>
      <c r="H37" s="206"/>
      <c r="I37" s="206"/>
      <c r="J37" s="206"/>
      <c r="K37" s="206"/>
      <c r="L37" s="206"/>
      <c r="M37" s="206"/>
      <c r="N37" s="207"/>
      <c r="O37" s="24"/>
      <c r="P37" s="25"/>
      <c r="Q37" s="26"/>
      <c r="R37" s="143"/>
      <c r="S37" s="27"/>
      <c r="T37" s="28">
        <v>2521</v>
      </c>
      <c r="U37" s="141" t="s">
        <v>112</v>
      </c>
      <c r="V37" s="30">
        <f t="shared" si="2"/>
        <v>0</v>
      </c>
      <c r="W37" s="31"/>
      <c r="X37" s="32">
        <f t="shared" si="3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203"/>
      <c r="B38" s="203"/>
      <c r="C38" s="217"/>
      <c r="D38" s="217"/>
      <c r="E38" s="217"/>
      <c r="F38" s="206">
        <f t="shared" ref="F38:K38" si="4">COUNTA(F3:F35)</f>
        <v>3</v>
      </c>
      <c r="G38" s="206">
        <f t="shared" si="4"/>
        <v>0</v>
      </c>
      <c r="H38" s="206">
        <f t="shared" si="4"/>
        <v>0</v>
      </c>
      <c r="I38" s="206">
        <f t="shared" si="4"/>
        <v>0</v>
      </c>
      <c r="J38" s="206">
        <f t="shared" si="4"/>
        <v>0</v>
      </c>
      <c r="K38" s="206">
        <f t="shared" si="4"/>
        <v>0</v>
      </c>
      <c r="L38" s="206"/>
      <c r="M38" s="206"/>
      <c r="N38" s="207"/>
      <c r="O38" s="24"/>
      <c r="P38" s="25"/>
      <c r="Q38" s="26"/>
      <c r="R38" s="143"/>
      <c r="S38" s="27"/>
      <c r="T38" s="28">
        <v>2526</v>
      </c>
      <c r="U38" s="141" t="s">
        <v>173</v>
      </c>
      <c r="V38" s="30">
        <f t="shared" si="2"/>
        <v>0</v>
      </c>
      <c r="W38" s="31"/>
      <c r="X38" s="32">
        <f t="shared" si="3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203"/>
      <c r="B39" s="203"/>
      <c r="C39" s="217"/>
      <c r="D39" s="217"/>
      <c r="E39" s="217"/>
      <c r="F39" s="206"/>
      <c r="G39" s="216"/>
      <c r="H39" s="206"/>
      <c r="I39" s="206"/>
      <c r="J39" s="206"/>
      <c r="K39" s="206"/>
      <c r="L39" s="206"/>
      <c r="M39" s="206"/>
      <c r="N39" s="207"/>
      <c r="O39" s="24"/>
      <c r="P39" s="25"/>
      <c r="Q39" s="26"/>
      <c r="R39" s="143"/>
      <c r="S39" s="27"/>
      <c r="T39" s="28">
        <v>2609</v>
      </c>
      <c r="U39" s="141" t="s">
        <v>174</v>
      </c>
      <c r="V39" s="30">
        <f t="shared" si="2"/>
        <v>0</v>
      </c>
      <c r="W39" s="31"/>
      <c r="X39" s="32">
        <f t="shared" si="3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203"/>
      <c r="B40" s="203"/>
      <c r="C40" s="217"/>
      <c r="D40" s="217"/>
      <c r="E40" s="217"/>
      <c r="F40" s="206"/>
      <c r="G40" s="216"/>
      <c r="H40" s="206"/>
      <c r="I40" s="206"/>
      <c r="J40" s="206"/>
      <c r="K40" s="206"/>
      <c r="L40" s="206"/>
      <c r="M40" s="206"/>
      <c r="N40" s="207"/>
      <c r="O40" s="264"/>
      <c r="P40" s="25"/>
      <c r="Q40" s="26"/>
      <c r="R40" s="143"/>
      <c r="S40" s="27"/>
      <c r="T40" s="28">
        <v>2612</v>
      </c>
      <c r="U40" s="141" t="s">
        <v>175</v>
      </c>
      <c r="V40" s="30">
        <f t="shared" si="2"/>
        <v>35</v>
      </c>
      <c r="W40" s="31"/>
      <c r="X40" s="32">
        <f t="shared" si="3"/>
        <v>35</v>
      </c>
      <c r="Y40" s="19"/>
      <c r="Z40" s="6"/>
      <c r="AA40" s="6"/>
      <c r="AB40" s="6"/>
      <c r="AC40" s="6"/>
    </row>
    <row r="41" spans="1:29" ht="29.1" customHeight="1" thickBot="1" x14ac:dyDescent="0.4">
      <c r="A41" s="203"/>
      <c r="B41" s="203"/>
      <c r="C41" s="217"/>
      <c r="D41" s="217"/>
      <c r="E41" s="217"/>
      <c r="F41" s="206"/>
      <c r="G41" s="216"/>
      <c r="H41" s="206"/>
      <c r="I41" s="206"/>
      <c r="J41" s="206"/>
      <c r="K41" s="206"/>
      <c r="L41" s="206"/>
      <c r="M41" s="206"/>
      <c r="N41" s="207"/>
      <c r="O41" s="264"/>
      <c r="P41" s="25"/>
      <c r="Q41" s="26"/>
      <c r="R41" s="143"/>
      <c r="S41" s="27"/>
      <c r="T41" s="28">
        <v>2638</v>
      </c>
      <c r="U41" s="141" t="s">
        <v>176</v>
      </c>
      <c r="V41" s="30">
        <f t="shared" si="2"/>
        <v>0</v>
      </c>
      <c r="W41" s="31"/>
      <c r="X41" s="32">
        <f t="shared" si="3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203"/>
      <c r="B42" s="203"/>
      <c r="C42" s="217"/>
      <c r="D42" s="217"/>
      <c r="E42" s="217"/>
      <c r="F42" s="206"/>
      <c r="G42" s="216"/>
      <c r="H42" s="206"/>
      <c r="I42" s="206"/>
      <c r="J42" s="206"/>
      <c r="K42" s="206"/>
      <c r="L42" s="206"/>
      <c r="M42" s="206"/>
      <c r="N42" s="207"/>
      <c r="O42" s="264"/>
      <c r="P42" s="25"/>
      <c r="Q42" s="26"/>
      <c r="R42" s="143"/>
      <c r="S42" s="27"/>
      <c r="T42" s="28"/>
      <c r="U42" s="141"/>
      <c r="V42" s="30">
        <f t="shared" ref="V42:V64" si="5">SUMIF($D$3:$D$76,T42,$Q$3:$Q$76)</f>
        <v>0</v>
      </c>
      <c r="W42" s="31"/>
      <c r="X42" s="32">
        <f t="shared" si="3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6"/>
      <c r="B43" s="6"/>
      <c r="C43" s="6"/>
      <c r="D43" s="86"/>
      <c r="E43" s="6"/>
      <c r="F43" s="6"/>
      <c r="G43" s="6"/>
      <c r="H43" s="6"/>
      <c r="I43" s="6"/>
      <c r="J43" s="6"/>
      <c r="K43" s="6"/>
      <c r="L43" s="6"/>
      <c r="M43" s="6"/>
      <c r="N43" s="6"/>
      <c r="O43" s="69"/>
      <c r="P43" s="69"/>
      <c r="Q43" s="6"/>
      <c r="R43" s="69"/>
      <c r="S43" s="87"/>
      <c r="T43" s="28"/>
      <c r="U43" s="29"/>
      <c r="V43" s="30">
        <f t="shared" si="5"/>
        <v>0</v>
      </c>
      <c r="W43" s="31"/>
      <c r="X43" s="32">
        <f t="shared" si="3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6"/>
      <c r="B44" s="6"/>
      <c r="C44" s="6"/>
      <c r="D44" s="8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87"/>
      <c r="T44" s="28"/>
      <c r="U44" s="141"/>
      <c r="V44" s="30">
        <f t="shared" si="5"/>
        <v>0</v>
      </c>
      <c r="W44" s="31"/>
      <c r="X44" s="32">
        <f t="shared" si="3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6"/>
      <c r="B45" s="6"/>
      <c r="C45" s="6"/>
      <c r="D45" s="8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87"/>
      <c r="T45" s="28"/>
      <c r="U45" s="29"/>
      <c r="V45" s="30">
        <f t="shared" si="5"/>
        <v>0</v>
      </c>
      <c r="W45" s="31"/>
      <c r="X45" s="32">
        <f t="shared" si="3"/>
        <v>0</v>
      </c>
      <c r="Y45" s="19"/>
      <c r="Z45" s="6"/>
      <c r="AA45" s="6"/>
      <c r="AB45" s="6"/>
      <c r="AC45" s="6"/>
    </row>
    <row r="46" spans="1:29" ht="28.5" customHeight="1" thickBot="1" x14ac:dyDescent="0.4">
      <c r="A46" s="6"/>
      <c r="B46" s="6"/>
      <c r="C46" s="6"/>
      <c r="D46" s="8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40"/>
      <c r="T46" s="28"/>
      <c r="U46" s="29"/>
      <c r="V46" s="30">
        <f t="shared" si="5"/>
        <v>0</v>
      </c>
      <c r="W46" s="31"/>
      <c r="X46" s="32">
        <f t="shared" si="3"/>
        <v>0</v>
      </c>
      <c r="Y46" s="19"/>
      <c r="Z46" s="6"/>
      <c r="AA46" s="6"/>
      <c r="AB46" s="6"/>
      <c r="AC46" s="6"/>
    </row>
    <row r="47" spans="1:29" ht="27.95" customHeight="1" thickBot="1" x14ac:dyDescent="0.4">
      <c r="A47" s="6"/>
      <c r="B47" s="6"/>
      <c r="C47" s="6"/>
      <c r="D47" s="8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40"/>
      <c r="T47" s="28"/>
      <c r="U47" s="29"/>
      <c r="V47" s="30">
        <f t="shared" si="5"/>
        <v>0</v>
      </c>
      <c r="W47" s="31"/>
      <c r="X47" s="32">
        <f t="shared" si="3"/>
        <v>0</v>
      </c>
      <c r="Y47" s="38"/>
      <c r="Z47" s="6"/>
      <c r="AA47" s="6"/>
      <c r="AB47" s="6"/>
      <c r="AC47" s="6"/>
    </row>
    <row r="48" spans="1:29" ht="27.95" customHeight="1" thickBot="1" x14ac:dyDescent="0.4">
      <c r="A48" s="6"/>
      <c r="B48" s="6"/>
      <c r="C48" s="6"/>
      <c r="D48" s="8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28"/>
      <c r="U48" s="29"/>
      <c r="V48" s="30">
        <f t="shared" si="5"/>
        <v>0</v>
      </c>
      <c r="W48" s="31"/>
      <c r="X48" s="32">
        <f t="shared" si="3"/>
        <v>0</v>
      </c>
      <c r="Y48" s="38"/>
      <c r="Z48" s="6"/>
      <c r="AA48" s="6"/>
      <c r="AB48" s="6"/>
      <c r="AC48" s="6"/>
    </row>
    <row r="49" spans="1:29" ht="27.95" customHeight="1" thickBot="1" x14ac:dyDescent="0.4">
      <c r="A49" s="6"/>
      <c r="B49" s="6"/>
      <c r="C49" s="6"/>
      <c r="D49" s="8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40"/>
      <c r="T49" s="28"/>
      <c r="U49" s="29"/>
      <c r="V49" s="30">
        <f t="shared" si="5"/>
        <v>0</v>
      </c>
      <c r="W49" s="31"/>
      <c r="X49" s="32">
        <f t="shared" si="3"/>
        <v>0</v>
      </c>
      <c r="Y49" s="6"/>
      <c r="Z49" s="6"/>
      <c r="AA49" s="6"/>
      <c r="AB49" s="6"/>
      <c r="AC49" s="6"/>
    </row>
    <row r="50" spans="1:29" ht="27.95" customHeight="1" thickBot="1" x14ac:dyDescent="0.4">
      <c r="A50" s="6"/>
      <c r="B50" s="6"/>
      <c r="C50" s="6"/>
      <c r="D50" s="8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40"/>
      <c r="T50" s="28"/>
      <c r="U50" s="29"/>
      <c r="V50" s="30">
        <f t="shared" si="5"/>
        <v>0</v>
      </c>
      <c r="W50" s="31"/>
      <c r="X50" s="32">
        <f t="shared" si="3"/>
        <v>0</v>
      </c>
      <c r="Y50" s="6"/>
      <c r="Z50" s="6"/>
      <c r="AA50" s="6"/>
      <c r="AB50" s="6"/>
      <c r="AC50" s="6"/>
    </row>
    <row r="51" spans="1:29" ht="27.95" customHeight="1" thickBot="1" x14ac:dyDescent="0.4">
      <c r="A51" s="6"/>
      <c r="B51" s="6"/>
      <c r="C51" s="6"/>
      <c r="D51" s="8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40"/>
      <c r="T51" s="28"/>
      <c r="U51" s="29"/>
      <c r="V51" s="30">
        <f t="shared" si="5"/>
        <v>0</v>
      </c>
      <c r="W51" s="31"/>
      <c r="X51" s="32">
        <f t="shared" si="3"/>
        <v>0</v>
      </c>
      <c r="Y51" s="6"/>
      <c r="Z51" s="6"/>
      <c r="AA51" s="6"/>
      <c r="AB51" s="6"/>
      <c r="AC51" s="6"/>
    </row>
    <row r="52" spans="1:29" ht="27.95" customHeight="1" thickBot="1" x14ac:dyDescent="0.4">
      <c r="A52" s="6"/>
      <c r="B52" s="6"/>
      <c r="C52" s="6"/>
      <c r="D52" s="8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40"/>
      <c r="T52" s="28"/>
      <c r="U52" s="29"/>
      <c r="V52" s="30">
        <f t="shared" si="5"/>
        <v>0</v>
      </c>
      <c r="W52" s="31"/>
      <c r="X52" s="32">
        <f t="shared" si="3"/>
        <v>0</v>
      </c>
      <c r="Y52" s="6"/>
      <c r="Z52" s="6"/>
      <c r="AA52" s="6"/>
      <c r="AB52" s="6"/>
      <c r="AC52" s="6"/>
    </row>
    <row r="53" spans="1:29" ht="27.95" customHeight="1" thickBot="1" x14ac:dyDescent="0.4">
      <c r="A53" s="6"/>
      <c r="B53" s="6"/>
      <c r="C53" s="6"/>
      <c r="D53" s="8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28"/>
      <c r="U53" s="29"/>
      <c r="V53" s="30">
        <f t="shared" si="5"/>
        <v>0</v>
      </c>
      <c r="W53" s="31"/>
      <c r="X53" s="32">
        <f t="shared" si="3"/>
        <v>0</v>
      </c>
      <c r="Y53" s="6"/>
      <c r="Z53" s="6"/>
      <c r="AA53" s="6"/>
      <c r="AB53" s="6"/>
      <c r="AC53" s="6"/>
    </row>
    <row r="54" spans="1:29" ht="27.95" customHeight="1" thickBot="1" x14ac:dyDescent="0.4">
      <c r="A54" s="6"/>
      <c r="B54" s="6"/>
      <c r="C54" s="6"/>
      <c r="D54" s="8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28"/>
      <c r="U54" s="29"/>
      <c r="V54" s="30">
        <f t="shared" si="5"/>
        <v>0</v>
      </c>
      <c r="W54" s="31"/>
      <c r="X54" s="32">
        <f t="shared" si="3"/>
        <v>0</v>
      </c>
      <c r="Y54" s="6"/>
      <c r="Z54" s="6"/>
      <c r="AA54" s="6"/>
      <c r="AB54" s="6"/>
      <c r="AC54" s="6"/>
    </row>
    <row r="55" spans="1:29" ht="27.4" customHeight="1" thickBot="1" x14ac:dyDescent="0.4">
      <c r="A55" s="6"/>
      <c r="B55" s="6"/>
      <c r="C55" s="6"/>
      <c r="D55" s="8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28"/>
      <c r="U55" s="29"/>
      <c r="V55" s="30">
        <f t="shared" si="5"/>
        <v>0</v>
      </c>
      <c r="W55" s="31"/>
      <c r="X55" s="32">
        <f t="shared" si="3"/>
        <v>0</v>
      </c>
      <c r="Y55" s="6"/>
      <c r="Z55" s="6"/>
      <c r="AA55" s="6"/>
      <c r="AB55" s="6"/>
      <c r="AC55" s="6"/>
    </row>
    <row r="56" spans="1:29" ht="27.4" customHeight="1" thickBot="1" x14ac:dyDescent="0.4">
      <c r="A56" s="6"/>
      <c r="B56" s="6"/>
      <c r="C56" s="6"/>
      <c r="D56" s="8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28"/>
      <c r="U56" s="29"/>
      <c r="V56" s="30">
        <f t="shared" si="5"/>
        <v>0</v>
      </c>
      <c r="W56" s="31"/>
      <c r="X56" s="32">
        <f t="shared" si="3"/>
        <v>0</v>
      </c>
      <c r="Y56" s="6"/>
      <c r="Z56" s="6"/>
      <c r="AA56" s="6"/>
      <c r="AB56" s="6"/>
      <c r="AC56" s="6"/>
    </row>
    <row r="57" spans="1:29" ht="27.4" customHeight="1" thickBot="1" x14ac:dyDescent="0.4">
      <c r="A57" s="6"/>
      <c r="B57" s="6"/>
      <c r="C57" s="6"/>
      <c r="D57" s="8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28"/>
      <c r="U57" s="29"/>
      <c r="V57" s="30">
        <f t="shared" si="5"/>
        <v>0</v>
      </c>
      <c r="W57" s="31"/>
      <c r="X57" s="32">
        <f t="shared" si="3"/>
        <v>0</v>
      </c>
      <c r="Y57" s="6"/>
      <c r="Z57" s="6"/>
      <c r="AA57" s="6"/>
      <c r="AB57" s="6"/>
      <c r="AC57" s="6"/>
    </row>
    <row r="58" spans="1:29" ht="27.4" customHeight="1" thickBot="1" x14ac:dyDescent="0.4">
      <c r="A58" s="6"/>
      <c r="B58" s="6"/>
      <c r="C58" s="6"/>
      <c r="D58" s="8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28"/>
      <c r="U58" s="29"/>
      <c r="V58" s="30">
        <f t="shared" si="5"/>
        <v>0</v>
      </c>
      <c r="W58" s="31"/>
      <c r="X58" s="32">
        <f t="shared" si="3"/>
        <v>0</v>
      </c>
      <c r="Y58" s="6"/>
      <c r="Z58" s="6"/>
      <c r="AA58" s="6"/>
      <c r="AB58" s="6"/>
      <c r="AC58" s="6"/>
    </row>
    <row r="59" spans="1:29" ht="27.2" customHeight="1" thickBot="1" x14ac:dyDescent="0.4">
      <c r="A59" s="6"/>
      <c r="B59" s="6"/>
      <c r="C59" s="6"/>
      <c r="D59" s="8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28"/>
      <c r="U59" s="141"/>
      <c r="V59" s="30">
        <f t="shared" si="5"/>
        <v>0</v>
      </c>
      <c r="W59" s="31"/>
      <c r="X59" s="32">
        <f t="shared" si="3"/>
        <v>0</v>
      </c>
      <c r="Y59" s="6"/>
      <c r="Z59" s="6"/>
      <c r="AA59" s="6"/>
      <c r="AB59" s="6"/>
      <c r="AC59" s="6"/>
    </row>
    <row r="60" spans="1:29" ht="27.4" customHeight="1" thickBot="1" x14ac:dyDescent="0.4">
      <c r="A60" s="6"/>
      <c r="B60" s="6"/>
      <c r="C60" s="6"/>
      <c r="D60" s="8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28"/>
      <c r="U60" s="29"/>
      <c r="V60" s="30">
        <f t="shared" si="5"/>
        <v>0</v>
      </c>
      <c r="W60" s="31"/>
      <c r="X60" s="32">
        <f t="shared" si="3"/>
        <v>0</v>
      </c>
      <c r="Y60" s="6"/>
      <c r="Z60" s="6"/>
      <c r="AA60" s="6"/>
      <c r="AB60" s="6"/>
      <c r="AC60" s="6"/>
    </row>
    <row r="61" spans="1:29" ht="27.4" customHeight="1" thickBot="1" x14ac:dyDescent="0.4">
      <c r="A61" s="6"/>
      <c r="B61" s="6"/>
      <c r="C61" s="6"/>
      <c r="D61" s="8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28"/>
      <c r="U61" s="29"/>
      <c r="V61" s="30">
        <f t="shared" si="5"/>
        <v>0</v>
      </c>
      <c r="W61" s="31"/>
      <c r="X61" s="32">
        <f t="shared" si="3"/>
        <v>0</v>
      </c>
      <c r="Y61" s="6"/>
      <c r="Z61" s="6"/>
      <c r="AA61" s="6"/>
      <c r="AB61" s="6"/>
      <c r="AC61" s="6"/>
    </row>
    <row r="62" spans="1:29" ht="27.4" customHeight="1" thickBot="1" x14ac:dyDescent="0.4">
      <c r="A62" s="6"/>
      <c r="B62" s="6"/>
      <c r="C62" s="6"/>
      <c r="D62" s="8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28"/>
      <c r="U62" s="141"/>
      <c r="V62" s="30">
        <f t="shared" si="5"/>
        <v>0</v>
      </c>
      <c r="W62" s="31"/>
      <c r="X62" s="32">
        <f t="shared" si="3"/>
        <v>0</v>
      </c>
      <c r="Y62" s="6"/>
      <c r="Z62" s="6"/>
      <c r="AA62" s="6"/>
      <c r="AB62" s="6"/>
      <c r="AC62" s="6"/>
    </row>
    <row r="63" spans="1:29" ht="27.4" customHeight="1" thickBot="1" x14ac:dyDescent="0.4">
      <c r="A63" s="6"/>
      <c r="B63" s="6"/>
      <c r="C63" s="6"/>
      <c r="D63" s="8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28"/>
      <c r="U63" s="29"/>
      <c r="V63" s="30">
        <f t="shared" si="5"/>
        <v>0</v>
      </c>
      <c r="W63" s="31"/>
      <c r="X63" s="32">
        <f t="shared" si="3"/>
        <v>0</v>
      </c>
      <c r="Y63" s="6"/>
      <c r="Z63" s="6"/>
      <c r="AA63" s="6"/>
      <c r="AB63" s="6"/>
      <c r="AC63" s="6"/>
    </row>
    <row r="64" spans="1:29" ht="27.4" customHeight="1" thickBot="1" x14ac:dyDescent="0.4">
      <c r="A64" s="178"/>
      <c r="B64" s="6"/>
      <c r="C64" s="48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50"/>
      <c r="Q64" s="6"/>
      <c r="R64" s="6"/>
      <c r="S64" s="6"/>
      <c r="T64" s="28"/>
      <c r="U64" s="29"/>
      <c r="V64" s="30">
        <f t="shared" si="5"/>
        <v>0</v>
      </c>
      <c r="W64" s="31"/>
      <c r="X64" s="32">
        <f t="shared" si="3"/>
        <v>0</v>
      </c>
      <c r="Y64" s="6"/>
      <c r="Z64" s="6"/>
      <c r="AA64" s="6"/>
      <c r="AB64" s="6"/>
      <c r="AC64" s="6"/>
    </row>
    <row r="65" spans="1:29" ht="25.5" x14ac:dyDescent="0.35">
      <c r="A65" s="182"/>
      <c r="B65" s="6"/>
      <c r="C65" s="51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3"/>
      <c r="Q65" s="6"/>
      <c r="R65" s="6"/>
      <c r="S65" s="6"/>
      <c r="T65" s="6"/>
      <c r="U65" s="6"/>
      <c r="V65" s="39">
        <f>SUM(V3:V64)</f>
        <v>105</v>
      </c>
      <c r="W65" s="6"/>
      <c r="X65" s="41">
        <f>SUM(X3:X64)</f>
        <v>105</v>
      </c>
      <c r="Y65" s="6"/>
      <c r="Z65" s="6"/>
      <c r="AA65" s="6"/>
      <c r="AB65" s="6"/>
      <c r="AC65" s="6"/>
    </row>
    <row r="66" spans="1:29" ht="15.6" customHeight="1" x14ac:dyDescent="0.2">
      <c r="A66" s="182"/>
      <c r="B66" s="6"/>
      <c r="C66" s="51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3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5.6" customHeight="1" x14ac:dyDescent="0.2">
      <c r="A67" s="182"/>
      <c r="B67" s="6"/>
      <c r="C67" s="51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3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5.6" customHeight="1" x14ac:dyDescent="0.2">
      <c r="A68" s="182"/>
      <c r="B68" s="6"/>
      <c r="C68" s="51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3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5.6" customHeight="1" x14ac:dyDescent="0.2">
      <c r="A69" s="182"/>
      <c r="B69" s="6"/>
      <c r="C69" s="51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3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15.6" customHeight="1" x14ac:dyDescent="0.2">
      <c r="A70" s="182"/>
      <c r="B70" s="6"/>
      <c r="C70" s="51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3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15.6" customHeight="1" x14ac:dyDescent="0.2">
      <c r="A71" s="182"/>
      <c r="B71" s="6"/>
      <c r="C71" s="51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3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15.6" customHeight="1" x14ac:dyDescent="0.2">
      <c r="A72" s="182"/>
      <c r="B72" s="6"/>
      <c r="C72" s="51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3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15.6" customHeight="1" x14ac:dyDescent="0.2">
      <c r="A73" s="182"/>
      <c r="B73" s="6"/>
      <c r="C73" s="51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3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15.6" customHeight="1" x14ac:dyDescent="0.2">
      <c r="A74" s="182"/>
      <c r="B74" s="6"/>
      <c r="C74" s="51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3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15.6" customHeight="1" x14ac:dyDescent="0.2">
      <c r="A75" s="182"/>
      <c r="B75" s="6"/>
      <c r="C75" s="51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3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15.6" customHeight="1" x14ac:dyDescent="0.2">
      <c r="A76" s="179"/>
      <c r="B76" s="6"/>
      <c r="C76" s="54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18.600000000000001" customHeight="1" x14ac:dyDescent="0.2">
      <c r="T77" s="6"/>
      <c r="U77" s="6"/>
      <c r="V77" s="6"/>
      <c r="W77" s="6"/>
      <c r="X77" s="6"/>
    </row>
    <row r="78" spans="1:29" ht="18.600000000000001" customHeight="1" x14ac:dyDescent="0.2">
      <c r="T78" s="6"/>
      <c r="U78" s="6"/>
    </row>
    <row r="79" spans="1:29" ht="18.600000000000001" customHeight="1" x14ac:dyDescent="0.2">
      <c r="T79" s="6"/>
      <c r="U79" s="6"/>
    </row>
    <row r="80" spans="1:29" ht="18.600000000000001" customHeight="1" x14ac:dyDescent="0.2">
      <c r="T80" s="6"/>
      <c r="U80" s="6"/>
    </row>
    <row r="81" spans="20:21" ht="18.600000000000001" customHeight="1" x14ac:dyDescent="0.2">
      <c r="T81" s="6"/>
      <c r="U81" s="6"/>
    </row>
    <row r="82" spans="20:21" ht="18.600000000000001" customHeight="1" x14ac:dyDescent="0.2">
      <c r="T82" s="6"/>
      <c r="U82" s="6"/>
    </row>
    <row r="83" spans="20:21" ht="18.600000000000001" customHeight="1" x14ac:dyDescent="0.2">
      <c r="T83" s="6"/>
      <c r="U83" s="6"/>
    </row>
    <row r="84" spans="20:21" ht="18.600000000000001" customHeight="1" x14ac:dyDescent="0.2">
      <c r="T84" s="6"/>
      <c r="U84" s="6"/>
    </row>
    <row r="85" spans="20:21" ht="18.600000000000001" customHeight="1" x14ac:dyDescent="0.2">
      <c r="T85" s="6"/>
      <c r="U85" s="6"/>
    </row>
    <row r="86" spans="20:21" ht="18.600000000000001" customHeight="1" x14ac:dyDescent="0.2">
      <c r="T86" s="6"/>
      <c r="U86" s="6"/>
    </row>
    <row r="87" spans="20:21" ht="18.600000000000001" customHeight="1" x14ac:dyDescent="0.2">
      <c r="T87" s="6"/>
      <c r="U87" s="6"/>
    </row>
    <row r="88" spans="20:21" ht="18.600000000000001" customHeight="1" x14ac:dyDescent="0.2">
      <c r="T88" s="6"/>
      <c r="U88" s="6"/>
    </row>
    <row r="89" spans="20:21" ht="18.600000000000001" customHeight="1" x14ac:dyDescent="0.2">
      <c r="T89" s="6"/>
      <c r="U89" s="6"/>
    </row>
    <row r="90" spans="20:21" ht="18.600000000000001" customHeight="1" x14ac:dyDescent="0.2">
      <c r="T90" s="6"/>
      <c r="U90" s="6"/>
    </row>
    <row r="91" spans="20:21" ht="18.600000000000001" customHeight="1" x14ac:dyDescent="0.2">
      <c r="T91" s="6"/>
      <c r="U91" s="6"/>
    </row>
    <row r="92" spans="20:21" ht="18.600000000000001" customHeight="1" x14ac:dyDescent="0.2">
      <c r="T92" s="6"/>
      <c r="U92" s="6"/>
    </row>
    <row r="93" spans="20:21" ht="18.600000000000001" customHeight="1" x14ac:dyDescent="0.2">
      <c r="T93" s="6"/>
      <c r="U93" s="6"/>
    </row>
  </sheetData>
  <sortState xmlns:xlrd2="http://schemas.microsoft.com/office/spreadsheetml/2017/richdata2" ref="A3:R15">
    <sortCondition descending="1" ref="P3:P15"/>
  </sortState>
  <mergeCells count="1">
    <mergeCell ref="B1:G1"/>
  </mergeCells>
  <conditionalFormatting sqref="B3:B4 A4:B42">
    <cfRule type="containsText" dxfId="11" priority="1" stopIfTrue="1" operator="containsText" text="SI">
      <formula>NOT(ISERROR(SEARCH("SI",A3)))</formula>
    </cfRule>
    <cfRule type="containsText" dxfId="1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648D7-96D3-454A-B237-A89DFD372B8E}">
  <dimension ref="A1:JA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V4" sqref="V4:V42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6.85546875" style="1" customWidth="1"/>
    <col min="4" max="4" width="13.7109375" style="1" customWidth="1"/>
    <col min="5" max="5" width="79.42578125" style="1" customWidth="1"/>
    <col min="6" max="7" width="23.42578125" style="1" customWidth="1"/>
    <col min="8" max="11" width="22.42578125" style="1" customWidth="1"/>
    <col min="12" max="14" width="23" style="1" customWidth="1"/>
    <col min="15" max="15" width="28.42578125" style="1" customWidth="1"/>
    <col min="16" max="16" width="24.28515625" style="1" customWidth="1"/>
    <col min="17" max="17" width="14.28515625" style="1" customWidth="1"/>
    <col min="18" max="18" width="32.7109375" style="1" bestFit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6.42578125" style="1" customWidth="1"/>
    <col min="25" max="26" width="11.42578125" style="1" customWidth="1"/>
    <col min="27" max="27" width="36.28515625" style="1" customWidth="1"/>
    <col min="28" max="28" width="11.42578125" style="1" customWidth="1"/>
    <col min="29" max="29" width="56.28515625" style="1" customWidth="1"/>
    <col min="30" max="261" width="11.42578125" style="1" customWidth="1"/>
  </cols>
  <sheetData>
    <row r="1" spans="1:29" ht="28.5" customHeight="1" thickBot="1" x14ac:dyDescent="0.45">
      <c r="A1"/>
      <c r="B1" s="272" t="s">
        <v>84</v>
      </c>
      <c r="C1" s="273"/>
      <c r="D1" s="273"/>
      <c r="E1" s="273"/>
      <c r="F1" s="273"/>
      <c r="G1" s="274"/>
      <c r="H1" s="83"/>
      <c r="I1" s="145"/>
      <c r="J1" s="145"/>
      <c r="K1" s="145"/>
      <c r="L1" s="58"/>
      <c r="M1" s="58"/>
      <c r="N1" s="58"/>
      <c r="O1" s="110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4" customHeight="1" thickBot="1" x14ac:dyDescent="0.4">
      <c r="A2" s="156" t="s">
        <v>114</v>
      </c>
      <c r="B2" s="8" t="s">
        <v>69</v>
      </c>
      <c r="C2" s="156" t="s">
        <v>1</v>
      </c>
      <c r="D2" s="156" t="s">
        <v>70</v>
      </c>
      <c r="E2" s="156" t="s">
        <v>3</v>
      </c>
      <c r="F2" s="9" t="s">
        <v>136</v>
      </c>
      <c r="G2" s="9" t="s">
        <v>137</v>
      </c>
      <c r="H2" s="9" t="s">
        <v>138</v>
      </c>
      <c r="I2" s="9" t="s">
        <v>139</v>
      </c>
      <c r="J2" s="9" t="s">
        <v>140</v>
      </c>
      <c r="K2" s="9" t="s">
        <v>141</v>
      </c>
      <c r="L2" s="9"/>
      <c r="M2" s="9"/>
      <c r="N2" s="10"/>
      <c r="O2" s="9" t="s">
        <v>119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8.5" customHeight="1" thickBot="1" x14ac:dyDescent="0.4">
      <c r="A3" s="150">
        <v>33522</v>
      </c>
      <c r="B3" s="233" t="s">
        <v>109</v>
      </c>
      <c r="C3" s="169" t="s">
        <v>266</v>
      </c>
      <c r="D3" s="169">
        <v>2403</v>
      </c>
      <c r="E3" s="169" t="s">
        <v>169</v>
      </c>
      <c r="F3" s="149">
        <v>105</v>
      </c>
      <c r="G3" s="158"/>
      <c r="H3" s="23"/>
      <c r="I3" s="23"/>
      <c r="J3" s="23"/>
      <c r="K3" s="23"/>
      <c r="L3" s="23"/>
      <c r="M3" s="23"/>
      <c r="N3" s="24"/>
      <c r="O3" s="24"/>
      <c r="P3" s="269">
        <f>IF(Q3=5,SUM(F3:N3)-SMALL(F3:N3,1)-SMALL(F3:N3,2),IF(Q3=6,SUM(F3:N3)-SMALL(F3:N3,1),SUM(F3:N3)))+O3</f>
        <v>105</v>
      </c>
      <c r="Q3" s="26">
        <f t="shared" ref="Q3:Q15" si="0">COUNTA(F3:N3)</f>
        <v>1</v>
      </c>
      <c r="R3" s="143">
        <f>SUM(F3:N3)+O3</f>
        <v>105</v>
      </c>
      <c r="S3" s="27"/>
      <c r="T3" s="28">
        <v>10</v>
      </c>
      <c r="U3" s="141" t="s">
        <v>142</v>
      </c>
      <c r="V3" s="30">
        <f>SUMIF($D$3:$D$76,T3,$Q$3:$Q$76)</f>
        <v>0</v>
      </c>
      <c r="W3" s="31"/>
      <c r="X3" s="32">
        <f>SUMIF($D$3:$D$101,T3,$P$3:$P$101)</f>
        <v>0</v>
      </c>
      <c r="Y3" s="19"/>
      <c r="Z3" s="33"/>
      <c r="AA3" s="33"/>
      <c r="AB3" s="33"/>
      <c r="AC3" s="33"/>
    </row>
    <row r="4" spans="1:29" ht="29.1" customHeight="1" thickBot="1" x14ac:dyDescent="0.45">
      <c r="A4" s="180">
        <v>109184</v>
      </c>
      <c r="B4" s="233" t="s">
        <v>109</v>
      </c>
      <c r="C4" s="169" t="s">
        <v>267</v>
      </c>
      <c r="D4" s="169">
        <v>2186</v>
      </c>
      <c r="E4" s="169" t="s">
        <v>164</v>
      </c>
      <c r="F4" s="158">
        <v>95</v>
      </c>
      <c r="G4" s="158"/>
      <c r="H4" s="23"/>
      <c r="I4" s="161"/>
      <c r="J4" s="161"/>
      <c r="K4" s="23"/>
      <c r="L4" s="153"/>
      <c r="M4" s="153"/>
      <c r="N4" s="154"/>
      <c r="O4" s="24"/>
      <c r="P4" s="25">
        <f t="shared" ref="P4:P14" si="1">IF(Q4=6,SUM(F4:N4)-SMALL(F4:N4,1)-SMALL(F4:N4,2),IF(Q4=6,SUM(F4:N4)-SMALL(F4:N4,1),SUM(F4:N4)))</f>
        <v>95</v>
      </c>
      <c r="Q4" s="26">
        <f t="shared" si="0"/>
        <v>1</v>
      </c>
      <c r="R4" s="143">
        <f>SUM(F4:N4)</f>
        <v>95</v>
      </c>
      <c r="S4" s="27"/>
      <c r="T4" s="28">
        <v>48</v>
      </c>
      <c r="U4" s="141" t="s">
        <v>143</v>
      </c>
      <c r="V4" s="30">
        <f>SUMIF($D$3:$D$76,T4,$P$3:$P$76)</f>
        <v>65</v>
      </c>
      <c r="W4" s="31"/>
      <c r="X4" s="32">
        <f t="shared" ref="X4:X64" si="2">SUMIF($D$3:$D$101,T4,$P$3:$P$101)</f>
        <v>65</v>
      </c>
      <c r="Y4" s="19"/>
      <c r="Z4" s="33"/>
      <c r="AA4" s="33"/>
      <c r="AB4" s="33"/>
      <c r="AC4" s="33"/>
    </row>
    <row r="5" spans="1:29" ht="29.1" customHeight="1" thickBot="1" x14ac:dyDescent="0.45">
      <c r="A5" s="203">
        <v>64121</v>
      </c>
      <c r="B5" s="148" t="s">
        <v>109</v>
      </c>
      <c r="C5" s="171" t="s">
        <v>268</v>
      </c>
      <c r="D5" s="171">
        <v>2005</v>
      </c>
      <c r="E5" s="171" t="s">
        <v>155</v>
      </c>
      <c r="F5" s="158">
        <v>85</v>
      </c>
      <c r="G5" s="158"/>
      <c r="H5" s="23"/>
      <c r="I5" s="161"/>
      <c r="J5" s="153"/>
      <c r="K5" s="23"/>
      <c r="L5" s="153"/>
      <c r="M5" s="153"/>
      <c r="N5" s="154"/>
      <c r="O5" s="24"/>
      <c r="P5" s="25">
        <f t="shared" si="1"/>
        <v>85</v>
      </c>
      <c r="Q5" s="26">
        <f t="shared" si="0"/>
        <v>1</v>
      </c>
      <c r="R5" s="143">
        <f>SUM(F5:N5)</f>
        <v>85</v>
      </c>
      <c r="S5" s="27"/>
      <c r="T5" s="28">
        <v>1132</v>
      </c>
      <c r="U5" s="141" t="s">
        <v>144</v>
      </c>
      <c r="V5" s="30">
        <f t="shared" ref="V5:V42" si="3">SUMIF($D$3:$D$76,T5,$P$3:$P$76)</f>
        <v>0</v>
      </c>
      <c r="W5" s="31"/>
      <c r="X5" s="32">
        <f t="shared" si="2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48">
        <v>119738</v>
      </c>
      <c r="B6" s="148" t="s">
        <v>109</v>
      </c>
      <c r="C6" s="169" t="s">
        <v>269</v>
      </c>
      <c r="D6" s="169">
        <v>48</v>
      </c>
      <c r="E6" s="169" t="s">
        <v>143</v>
      </c>
      <c r="F6" s="149">
        <v>65</v>
      </c>
      <c r="G6" s="158"/>
      <c r="H6" s="23"/>
      <c r="I6" s="23"/>
      <c r="J6" s="23"/>
      <c r="K6" s="23"/>
      <c r="L6" s="23"/>
      <c r="M6" s="23"/>
      <c r="N6" s="24"/>
      <c r="O6" s="24"/>
      <c r="P6" s="25">
        <f t="shared" si="1"/>
        <v>65</v>
      </c>
      <c r="Q6" s="26">
        <f t="shared" si="0"/>
        <v>1</v>
      </c>
      <c r="R6" s="143">
        <v>0</v>
      </c>
      <c r="S6" s="27"/>
      <c r="T6" s="28">
        <v>1140</v>
      </c>
      <c r="U6" s="141" t="s">
        <v>145</v>
      </c>
      <c r="V6" s="30">
        <f t="shared" si="3"/>
        <v>0</v>
      </c>
      <c r="W6" s="31"/>
      <c r="X6" s="32">
        <f t="shared" si="2"/>
        <v>0</v>
      </c>
      <c r="Y6" s="19"/>
      <c r="Z6" s="33"/>
      <c r="AA6" s="33"/>
      <c r="AB6" s="33"/>
      <c r="AC6" s="33"/>
    </row>
    <row r="7" spans="1:29" ht="29.1" customHeight="1" thickBot="1" x14ac:dyDescent="0.45">
      <c r="A7" s="148">
        <v>135243</v>
      </c>
      <c r="B7" s="148" t="s">
        <v>109</v>
      </c>
      <c r="C7" s="169" t="s">
        <v>270</v>
      </c>
      <c r="D7" s="169">
        <v>2526</v>
      </c>
      <c r="E7" s="169" t="s">
        <v>173</v>
      </c>
      <c r="F7" s="158">
        <v>55</v>
      </c>
      <c r="G7" s="158"/>
      <c r="H7" s="23"/>
      <c r="I7" s="161"/>
      <c r="J7" s="153"/>
      <c r="K7" s="23"/>
      <c r="L7" s="153"/>
      <c r="M7" s="153"/>
      <c r="N7" s="154"/>
      <c r="O7" s="24"/>
      <c r="P7" s="25">
        <f t="shared" si="1"/>
        <v>55</v>
      </c>
      <c r="Q7" s="26">
        <f t="shared" si="0"/>
        <v>1</v>
      </c>
      <c r="R7" s="143">
        <f>SUM(F7:N7)</f>
        <v>55</v>
      </c>
      <c r="S7" s="27"/>
      <c r="T7" s="28">
        <v>1172</v>
      </c>
      <c r="U7" s="141" t="s">
        <v>146</v>
      </c>
      <c r="V7" s="30">
        <f t="shared" si="3"/>
        <v>25</v>
      </c>
      <c r="W7" s="31"/>
      <c r="X7" s="32">
        <f t="shared" si="2"/>
        <v>25</v>
      </c>
      <c r="Y7" s="19"/>
      <c r="Z7" s="33"/>
      <c r="AA7" s="33"/>
      <c r="AB7" s="33"/>
      <c r="AC7" s="33"/>
    </row>
    <row r="8" spans="1:29" ht="29.1" customHeight="1" thickBot="1" x14ac:dyDescent="0.4">
      <c r="A8" s="148">
        <v>60823</v>
      </c>
      <c r="B8" s="148" t="s">
        <v>109</v>
      </c>
      <c r="C8" s="169" t="s">
        <v>271</v>
      </c>
      <c r="D8" s="169">
        <v>2140</v>
      </c>
      <c r="E8" s="169" t="s">
        <v>161</v>
      </c>
      <c r="F8" s="149">
        <v>45</v>
      </c>
      <c r="G8" s="158"/>
      <c r="H8" s="23"/>
      <c r="I8" s="23"/>
      <c r="J8" s="23"/>
      <c r="K8" s="23"/>
      <c r="L8" s="23"/>
      <c r="M8" s="23"/>
      <c r="N8" s="24"/>
      <c r="O8" s="24"/>
      <c r="P8" s="25">
        <f t="shared" si="1"/>
        <v>45</v>
      </c>
      <c r="Q8" s="26">
        <f t="shared" si="0"/>
        <v>1</v>
      </c>
      <c r="R8" s="143">
        <f>SUM(F8:N8)</f>
        <v>45</v>
      </c>
      <c r="S8" s="27"/>
      <c r="T8" s="28">
        <v>1174</v>
      </c>
      <c r="U8" s="141" t="s">
        <v>147</v>
      </c>
      <c r="V8" s="30">
        <f t="shared" si="3"/>
        <v>0</v>
      </c>
      <c r="W8" s="31"/>
      <c r="X8" s="32">
        <f t="shared" si="2"/>
        <v>0</v>
      </c>
      <c r="Y8" s="19"/>
      <c r="Z8" s="33"/>
      <c r="AA8" s="33"/>
      <c r="AB8" s="33"/>
      <c r="AC8" s="33"/>
    </row>
    <row r="9" spans="1:29" ht="29.1" customHeight="1" thickBot="1" x14ac:dyDescent="0.4">
      <c r="A9" s="148">
        <v>105590</v>
      </c>
      <c r="B9" s="148" t="s">
        <v>109</v>
      </c>
      <c r="C9" s="169" t="s">
        <v>272</v>
      </c>
      <c r="D9" s="169">
        <v>2513</v>
      </c>
      <c r="E9" s="169" t="s">
        <v>115</v>
      </c>
      <c r="F9" s="149">
        <v>35</v>
      </c>
      <c r="G9" s="158"/>
      <c r="H9" s="23"/>
      <c r="I9" s="23"/>
      <c r="J9" s="23"/>
      <c r="K9" s="23"/>
      <c r="L9" s="23"/>
      <c r="M9" s="23"/>
      <c r="N9" s="24"/>
      <c r="O9" s="24"/>
      <c r="P9" s="25">
        <f t="shared" si="1"/>
        <v>35</v>
      </c>
      <c r="Q9" s="26">
        <f t="shared" si="0"/>
        <v>1</v>
      </c>
      <c r="R9" s="143">
        <f>SUM(F9:N9)</f>
        <v>35</v>
      </c>
      <c r="S9" s="27"/>
      <c r="T9" s="28">
        <v>1180</v>
      </c>
      <c r="U9" s="141" t="s">
        <v>148</v>
      </c>
      <c r="V9" s="30">
        <f t="shared" si="3"/>
        <v>0</v>
      </c>
      <c r="W9" s="31"/>
      <c r="X9" s="32">
        <f t="shared" si="2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48">
        <v>10783</v>
      </c>
      <c r="B10" s="148" t="s">
        <v>109</v>
      </c>
      <c r="C10" s="171" t="s">
        <v>273</v>
      </c>
      <c r="D10" s="171">
        <v>1172</v>
      </c>
      <c r="E10" s="171" t="s">
        <v>146</v>
      </c>
      <c r="F10" s="149">
        <v>25</v>
      </c>
      <c r="G10" s="158"/>
      <c r="H10" s="23"/>
      <c r="I10" s="23"/>
      <c r="J10" s="23"/>
      <c r="K10" s="23"/>
      <c r="L10" s="23"/>
      <c r="M10" s="23"/>
      <c r="N10" s="24"/>
      <c r="O10" s="24"/>
      <c r="P10" s="25">
        <f t="shared" si="1"/>
        <v>25</v>
      </c>
      <c r="Q10" s="26">
        <f t="shared" si="0"/>
        <v>1</v>
      </c>
      <c r="R10" s="143">
        <f>SUM(F10:N10)</f>
        <v>25</v>
      </c>
      <c r="S10" s="27"/>
      <c r="T10" s="28">
        <v>1298</v>
      </c>
      <c r="U10" s="141" t="s">
        <v>149</v>
      </c>
      <c r="V10" s="30">
        <f t="shared" si="3"/>
        <v>0</v>
      </c>
      <c r="W10" s="31"/>
      <c r="X10" s="32">
        <f t="shared" si="2"/>
        <v>0</v>
      </c>
      <c r="Y10" s="19"/>
      <c r="Z10" s="33"/>
      <c r="AA10" s="33"/>
      <c r="AB10" s="33"/>
      <c r="AC10" s="33"/>
    </row>
    <row r="11" spans="1:29" ht="29.1" customHeight="1" thickBot="1" x14ac:dyDescent="0.4">
      <c r="A11" s="203">
        <v>99904</v>
      </c>
      <c r="B11" s="148" t="s">
        <v>109</v>
      </c>
      <c r="C11" s="217" t="s">
        <v>274</v>
      </c>
      <c r="D11" s="217">
        <v>2055</v>
      </c>
      <c r="E11" s="217" t="s">
        <v>158</v>
      </c>
      <c r="F11" s="206">
        <v>20</v>
      </c>
      <c r="G11" s="216"/>
      <c r="H11" s="23"/>
      <c r="I11" s="206"/>
      <c r="J11" s="206"/>
      <c r="K11" s="23"/>
      <c r="L11" s="206"/>
      <c r="M11" s="206"/>
      <c r="N11" s="207"/>
      <c r="O11" s="24"/>
      <c r="P11" s="25">
        <f t="shared" si="1"/>
        <v>20</v>
      </c>
      <c r="Q11" s="26">
        <f t="shared" si="0"/>
        <v>1</v>
      </c>
      <c r="R11" s="143">
        <f>SUM(F11:N11)</f>
        <v>20</v>
      </c>
      <c r="S11" s="27"/>
      <c r="T11" s="28">
        <v>1317</v>
      </c>
      <c r="U11" s="141" t="s">
        <v>150</v>
      </c>
      <c r="V11" s="30">
        <f t="shared" si="3"/>
        <v>0</v>
      </c>
      <c r="W11" s="31"/>
      <c r="X11" s="32">
        <f t="shared" si="2"/>
        <v>0</v>
      </c>
      <c r="Y11" s="19"/>
      <c r="Z11" s="33"/>
      <c r="AA11" s="33"/>
      <c r="AB11" s="33"/>
      <c r="AC11" s="33"/>
    </row>
    <row r="12" spans="1:29" ht="29.1" customHeight="1" thickBot="1" x14ac:dyDescent="0.4">
      <c r="A12" s="255">
        <v>86559</v>
      </c>
      <c r="B12" s="148" t="s">
        <v>109</v>
      </c>
      <c r="C12" s="217" t="s">
        <v>275</v>
      </c>
      <c r="D12" s="217">
        <v>2526</v>
      </c>
      <c r="E12" s="217" t="s">
        <v>173</v>
      </c>
      <c r="F12" s="206">
        <v>17</v>
      </c>
      <c r="G12" s="216"/>
      <c r="H12" s="23"/>
      <c r="I12" s="206"/>
      <c r="J12" s="206"/>
      <c r="K12" s="23"/>
      <c r="L12" s="206"/>
      <c r="M12" s="206"/>
      <c r="N12" s="207"/>
      <c r="O12" s="24"/>
      <c r="P12" s="25">
        <f t="shared" si="1"/>
        <v>17</v>
      </c>
      <c r="Q12" s="26">
        <f t="shared" si="0"/>
        <v>1</v>
      </c>
      <c r="R12" s="143">
        <f t="shared" ref="R12:R14" si="4">SUM(F12:N12)</f>
        <v>17</v>
      </c>
      <c r="S12" s="27"/>
      <c r="T12" s="28">
        <v>1347</v>
      </c>
      <c r="U12" s="141" t="s">
        <v>45</v>
      </c>
      <c r="V12" s="30">
        <f t="shared" si="3"/>
        <v>0</v>
      </c>
      <c r="W12" s="31"/>
      <c r="X12" s="32">
        <f t="shared" si="2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203">
        <v>106551</v>
      </c>
      <c r="B13" s="148" t="s">
        <v>109</v>
      </c>
      <c r="C13" s="217" t="s">
        <v>276</v>
      </c>
      <c r="D13" s="217">
        <v>1843</v>
      </c>
      <c r="E13" s="217" t="s">
        <v>153</v>
      </c>
      <c r="F13" s="206">
        <v>2</v>
      </c>
      <c r="G13" s="216"/>
      <c r="H13" s="23"/>
      <c r="I13" s="206"/>
      <c r="J13" s="206"/>
      <c r="K13" s="23"/>
      <c r="L13" s="206"/>
      <c r="M13" s="206"/>
      <c r="N13" s="207"/>
      <c r="O13" s="24"/>
      <c r="P13" s="25">
        <f t="shared" si="1"/>
        <v>2</v>
      </c>
      <c r="Q13" s="26">
        <f t="shared" si="0"/>
        <v>1</v>
      </c>
      <c r="R13" s="143">
        <f t="shared" si="4"/>
        <v>2</v>
      </c>
      <c r="S13" s="27"/>
      <c r="T13" s="28">
        <v>1451</v>
      </c>
      <c r="U13" s="141" t="s">
        <v>151</v>
      </c>
      <c r="V13" s="30">
        <f t="shared" si="3"/>
        <v>0</v>
      </c>
      <c r="W13" s="31"/>
      <c r="X13" s="32">
        <f t="shared" si="2"/>
        <v>0</v>
      </c>
      <c r="Y13" s="19"/>
      <c r="Z13" s="33"/>
      <c r="AA13" s="33"/>
      <c r="AB13" s="33"/>
      <c r="AC13" s="33"/>
    </row>
    <row r="14" spans="1:29" ht="29.1" customHeight="1" thickBot="1" x14ac:dyDescent="0.4">
      <c r="A14" s="203">
        <v>106925</v>
      </c>
      <c r="B14" s="148" t="s">
        <v>109</v>
      </c>
      <c r="C14" s="217" t="s">
        <v>277</v>
      </c>
      <c r="D14" s="217">
        <v>2446</v>
      </c>
      <c r="E14" s="217" t="s">
        <v>171</v>
      </c>
      <c r="F14" s="206">
        <v>2</v>
      </c>
      <c r="G14" s="216"/>
      <c r="H14" s="23"/>
      <c r="I14" s="206"/>
      <c r="J14" s="206"/>
      <c r="K14" s="23"/>
      <c r="L14" s="206"/>
      <c r="M14" s="206"/>
      <c r="N14" s="207"/>
      <c r="O14" s="24"/>
      <c r="P14" s="25">
        <f t="shared" si="1"/>
        <v>2</v>
      </c>
      <c r="Q14" s="26">
        <f t="shared" si="0"/>
        <v>1</v>
      </c>
      <c r="R14" s="143">
        <f t="shared" si="4"/>
        <v>2</v>
      </c>
      <c r="S14" s="27"/>
      <c r="T14" s="28">
        <v>1757</v>
      </c>
      <c r="U14" s="141" t="s">
        <v>152</v>
      </c>
      <c r="V14" s="30">
        <f t="shared" si="3"/>
        <v>0</v>
      </c>
      <c r="W14" s="31"/>
      <c r="X14" s="32">
        <f t="shared" si="2"/>
        <v>0</v>
      </c>
      <c r="Y14" s="19"/>
      <c r="Z14" s="6"/>
      <c r="AA14" s="6"/>
      <c r="AB14" s="6"/>
      <c r="AC14" s="6"/>
    </row>
    <row r="15" spans="1:29" ht="29.1" customHeight="1" thickBot="1" x14ac:dyDescent="0.4">
      <c r="A15" s="203"/>
      <c r="B15" s="148" t="s">
        <v>251</v>
      </c>
      <c r="C15" s="217"/>
      <c r="D15" s="217"/>
      <c r="E15" s="217"/>
      <c r="F15" s="206"/>
      <c r="G15" s="216"/>
      <c r="H15" s="23"/>
      <c r="I15" s="206"/>
      <c r="J15" s="206"/>
      <c r="K15" s="23"/>
      <c r="L15" s="206"/>
      <c r="M15" s="206"/>
      <c r="N15" s="207"/>
      <c r="O15" s="24"/>
      <c r="P15" s="25">
        <f>IF(Q15=7,SUM(F15:N15)-SMALL(F15:N15,1)-SMALL(F15:N15,2),IF(Q15=6,SUM(F15:N15)-SMALL(F15:N15,1),SUM(F15:N15)))</f>
        <v>0</v>
      </c>
      <c r="Q15" s="26">
        <f t="shared" si="0"/>
        <v>0</v>
      </c>
      <c r="R15" s="143">
        <v>0</v>
      </c>
      <c r="S15" s="27"/>
      <c r="T15" s="28">
        <v>1773</v>
      </c>
      <c r="U15" s="141" t="s">
        <v>71</v>
      </c>
      <c r="V15" s="30">
        <f t="shared" si="3"/>
        <v>0</v>
      </c>
      <c r="W15" s="31"/>
      <c r="X15" s="32">
        <f t="shared" si="2"/>
        <v>0</v>
      </c>
      <c r="Y15" s="19"/>
      <c r="Z15" s="33"/>
      <c r="AA15" s="33"/>
      <c r="AB15" s="33"/>
      <c r="AC15" s="33"/>
    </row>
    <row r="16" spans="1:29" ht="29.1" customHeight="1" thickBot="1" x14ac:dyDescent="0.4">
      <c r="A16" s="203"/>
      <c r="B16" s="203"/>
      <c r="C16" s="217"/>
      <c r="D16" s="217"/>
      <c r="E16" s="217"/>
      <c r="F16" s="206"/>
      <c r="G16" s="216"/>
      <c r="H16" s="206"/>
      <c r="I16" s="206"/>
      <c r="J16" s="206"/>
      <c r="K16" s="206"/>
      <c r="L16" s="206"/>
      <c r="M16" s="206"/>
      <c r="N16" s="207"/>
      <c r="O16" s="24"/>
      <c r="P16" s="25"/>
      <c r="Q16" s="26"/>
      <c r="R16" s="143"/>
      <c r="S16" s="27"/>
      <c r="T16" s="28">
        <v>1843</v>
      </c>
      <c r="U16" s="141" t="s">
        <v>153</v>
      </c>
      <c r="V16" s="30">
        <f t="shared" si="3"/>
        <v>2</v>
      </c>
      <c r="W16" s="31"/>
      <c r="X16" s="32">
        <f t="shared" si="2"/>
        <v>2</v>
      </c>
      <c r="Y16" s="19"/>
      <c r="Z16" s="33"/>
      <c r="AA16" s="33"/>
      <c r="AB16" s="33"/>
      <c r="AC16" s="33"/>
    </row>
    <row r="17" spans="1:29" ht="29.1" customHeight="1" thickBot="1" x14ac:dyDescent="0.4">
      <c r="A17" s="203"/>
      <c r="B17" s="203"/>
      <c r="C17" s="217"/>
      <c r="D17" s="217"/>
      <c r="E17" s="217"/>
      <c r="F17" s="206"/>
      <c r="G17" s="216"/>
      <c r="H17" s="206"/>
      <c r="I17" s="206"/>
      <c r="J17" s="206"/>
      <c r="K17" s="206"/>
      <c r="L17" s="206"/>
      <c r="M17" s="206"/>
      <c r="N17" s="207"/>
      <c r="O17" s="24"/>
      <c r="P17" s="25"/>
      <c r="Q17" s="26"/>
      <c r="R17" s="143"/>
      <c r="S17" s="27"/>
      <c r="T17" s="28">
        <v>1988</v>
      </c>
      <c r="U17" s="141" t="s">
        <v>154</v>
      </c>
      <c r="V17" s="30">
        <f t="shared" si="3"/>
        <v>0</v>
      </c>
      <c r="W17" s="31"/>
      <c r="X17" s="32">
        <f t="shared" si="2"/>
        <v>0</v>
      </c>
      <c r="Y17" s="19"/>
      <c r="Z17" s="33"/>
      <c r="AA17" s="33"/>
      <c r="AB17" s="33"/>
      <c r="AC17" s="33"/>
    </row>
    <row r="18" spans="1:29" ht="29.1" customHeight="1" thickBot="1" x14ac:dyDescent="0.4">
      <c r="A18" s="203"/>
      <c r="B18" s="203"/>
      <c r="C18" s="217"/>
      <c r="D18" s="217"/>
      <c r="E18" s="217"/>
      <c r="F18" s="206"/>
      <c r="G18" s="216"/>
      <c r="H18" s="206"/>
      <c r="I18" s="206"/>
      <c r="J18" s="206"/>
      <c r="K18" s="206"/>
      <c r="L18" s="206"/>
      <c r="M18" s="206"/>
      <c r="N18" s="207"/>
      <c r="O18" s="24"/>
      <c r="P18" s="25"/>
      <c r="Q18" s="26"/>
      <c r="R18" s="143"/>
      <c r="S18" s="27"/>
      <c r="T18" s="28">
        <v>2005</v>
      </c>
      <c r="U18" s="141" t="s">
        <v>155</v>
      </c>
      <c r="V18" s="30">
        <f t="shared" si="3"/>
        <v>85</v>
      </c>
      <c r="W18" s="31"/>
      <c r="X18" s="32">
        <f t="shared" si="2"/>
        <v>85</v>
      </c>
      <c r="Y18" s="19"/>
      <c r="Z18" s="6"/>
      <c r="AA18" s="6"/>
      <c r="AB18" s="6"/>
      <c r="AC18" s="6"/>
    </row>
    <row r="19" spans="1:29" ht="29.1" customHeight="1" thickBot="1" x14ac:dyDescent="0.4">
      <c r="A19" s="203"/>
      <c r="B19" s="203"/>
      <c r="C19" s="217"/>
      <c r="D19" s="217"/>
      <c r="E19" s="217"/>
      <c r="F19" s="206"/>
      <c r="G19" s="216"/>
      <c r="H19" s="206"/>
      <c r="I19" s="206"/>
      <c r="J19" s="206"/>
      <c r="K19" s="206"/>
      <c r="L19" s="206"/>
      <c r="M19" s="206"/>
      <c r="N19" s="207"/>
      <c r="O19" s="24"/>
      <c r="P19" s="25"/>
      <c r="Q19" s="26"/>
      <c r="R19" s="143"/>
      <c r="S19" s="27"/>
      <c r="T19" s="28">
        <v>2015</v>
      </c>
      <c r="U19" s="141" t="s">
        <v>156</v>
      </c>
      <c r="V19" s="30">
        <f t="shared" si="3"/>
        <v>0</v>
      </c>
      <c r="W19" s="31"/>
      <c r="X19" s="32">
        <f t="shared" si="2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203"/>
      <c r="B20" s="203"/>
      <c r="C20" s="217"/>
      <c r="D20" s="217"/>
      <c r="E20" s="217"/>
      <c r="F20" s="206"/>
      <c r="G20" s="216"/>
      <c r="H20" s="206"/>
      <c r="I20" s="206"/>
      <c r="J20" s="206"/>
      <c r="K20" s="206"/>
      <c r="L20" s="206"/>
      <c r="M20" s="206"/>
      <c r="N20" s="207"/>
      <c r="O20" s="24"/>
      <c r="P20" s="25"/>
      <c r="Q20" s="26"/>
      <c r="R20" s="143"/>
      <c r="S20" s="27"/>
      <c r="T20" s="28">
        <v>2041</v>
      </c>
      <c r="U20" s="141" t="s">
        <v>157</v>
      </c>
      <c r="V20" s="30">
        <f t="shared" si="3"/>
        <v>0</v>
      </c>
      <c r="W20" s="31"/>
      <c r="X20" s="32">
        <f t="shared" si="2"/>
        <v>0</v>
      </c>
      <c r="Y20" s="19"/>
      <c r="Z20" s="6"/>
      <c r="AA20" s="6"/>
      <c r="AB20" s="6"/>
      <c r="AC20" s="6"/>
    </row>
    <row r="21" spans="1:29" ht="29.1" customHeight="1" thickBot="1" x14ac:dyDescent="0.4">
      <c r="A21" s="203"/>
      <c r="B21" s="203"/>
      <c r="C21" s="217"/>
      <c r="D21" s="217"/>
      <c r="E21" s="217"/>
      <c r="F21" s="206"/>
      <c r="G21" s="216"/>
      <c r="H21" s="206"/>
      <c r="I21" s="206"/>
      <c r="J21" s="206"/>
      <c r="K21" s="206"/>
      <c r="L21" s="206"/>
      <c r="M21" s="206"/>
      <c r="N21" s="207"/>
      <c r="O21" s="24"/>
      <c r="P21" s="25"/>
      <c r="Q21" s="26"/>
      <c r="R21" s="143"/>
      <c r="S21" s="27"/>
      <c r="T21" s="28">
        <v>2055</v>
      </c>
      <c r="U21" s="141" t="s">
        <v>158</v>
      </c>
      <c r="V21" s="30">
        <f t="shared" si="3"/>
        <v>20</v>
      </c>
      <c r="W21" s="31"/>
      <c r="X21" s="32">
        <f t="shared" si="2"/>
        <v>20</v>
      </c>
      <c r="Y21" s="19"/>
      <c r="Z21" s="6"/>
      <c r="AA21" s="6"/>
      <c r="AB21" s="6"/>
      <c r="AC21" s="6"/>
    </row>
    <row r="22" spans="1:29" ht="29.1" customHeight="1" thickBot="1" x14ac:dyDescent="0.4">
      <c r="A22" s="203"/>
      <c r="B22" s="203"/>
      <c r="C22" s="217"/>
      <c r="D22" s="217"/>
      <c r="E22" s="217"/>
      <c r="F22" s="206"/>
      <c r="G22" s="216"/>
      <c r="H22" s="206"/>
      <c r="I22" s="206"/>
      <c r="J22" s="206"/>
      <c r="K22" s="206"/>
      <c r="L22" s="206"/>
      <c r="M22" s="206"/>
      <c r="N22" s="207"/>
      <c r="O22" s="24"/>
      <c r="P22" s="25"/>
      <c r="Q22" s="26"/>
      <c r="R22" s="143"/>
      <c r="S22" s="27"/>
      <c r="T22" s="28">
        <v>2057</v>
      </c>
      <c r="U22" s="141" t="s">
        <v>159</v>
      </c>
      <c r="V22" s="30">
        <f t="shared" si="3"/>
        <v>0</v>
      </c>
      <c r="W22" s="31"/>
      <c r="X22" s="32">
        <f t="shared" si="2"/>
        <v>0</v>
      </c>
      <c r="Y22" s="19"/>
      <c r="Z22" s="6"/>
      <c r="AA22" s="6"/>
      <c r="AB22" s="6"/>
      <c r="AC22" s="6"/>
    </row>
    <row r="23" spans="1:29" ht="29.1" customHeight="1" thickBot="1" x14ac:dyDescent="0.4">
      <c r="A23" s="203"/>
      <c r="B23" s="203"/>
      <c r="C23" s="217"/>
      <c r="D23" s="217"/>
      <c r="E23" s="217"/>
      <c r="F23" s="206"/>
      <c r="G23" s="216"/>
      <c r="H23" s="206"/>
      <c r="I23" s="206"/>
      <c r="J23" s="206"/>
      <c r="K23" s="206"/>
      <c r="L23" s="206"/>
      <c r="M23" s="206"/>
      <c r="N23" s="207"/>
      <c r="O23" s="24"/>
      <c r="P23" s="25"/>
      <c r="Q23" s="26"/>
      <c r="R23" s="143"/>
      <c r="S23" s="27"/>
      <c r="T23" s="28">
        <v>2112</v>
      </c>
      <c r="U23" s="141" t="s">
        <v>160</v>
      </c>
      <c r="V23" s="30">
        <f t="shared" si="3"/>
        <v>0</v>
      </c>
      <c r="W23" s="31"/>
      <c r="X23" s="32">
        <f t="shared" si="2"/>
        <v>0</v>
      </c>
      <c r="Y23" s="19"/>
      <c r="Z23" s="6"/>
      <c r="AA23" s="6"/>
      <c r="AB23" s="6"/>
      <c r="AC23" s="6"/>
    </row>
    <row r="24" spans="1:29" ht="29.1" customHeight="1" thickBot="1" x14ac:dyDescent="0.4">
      <c r="A24" s="203"/>
      <c r="B24" s="203"/>
      <c r="C24" s="217"/>
      <c r="D24" s="217"/>
      <c r="E24" s="217"/>
      <c r="F24" s="206"/>
      <c r="G24" s="216"/>
      <c r="H24" s="206"/>
      <c r="I24" s="206"/>
      <c r="J24" s="206"/>
      <c r="K24" s="206"/>
      <c r="L24" s="206"/>
      <c r="M24" s="206"/>
      <c r="N24" s="207"/>
      <c r="O24" s="24"/>
      <c r="P24" s="25"/>
      <c r="Q24" s="26"/>
      <c r="R24" s="143"/>
      <c r="S24" s="27"/>
      <c r="T24" s="28">
        <v>2140</v>
      </c>
      <c r="U24" s="141" t="s">
        <v>161</v>
      </c>
      <c r="V24" s="30">
        <f t="shared" si="3"/>
        <v>45</v>
      </c>
      <c r="W24" s="31"/>
      <c r="X24" s="32">
        <f t="shared" si="2"/>
        <v>45</v>
      </c>
      <c r="Y24" s="19"/>
      <c r="Z24" s="6"/>
      <c r="AA24" s="6"/>
      <c r="AB24" s="6"/>
      <c r="AC24" s="6"/>
    </row>
    <row r="25" spans="1:29" ht="29.1" customHeight="1" thickBot="1" x14ac:dyDescent="0.4">
      <c r="A25" s="203"/>
      <c r="B25" s="203"/>
      <c r="C25" s="217"/>
      <c r="D25" s="217"/>
      <c r="E25" s="217"/>
      <c r="F25" s="206"/>
      <c r="G25" s="216"/>
      <c r="H25" s="206"/>
      <c r="I25" s="206"/>
      <c r="J25" s="206"/>
      <c r="K25" s="206"/>
      <c r="L25" s="206"/>
      <c r="M25" s="206"/>
      <c r="N25" s="207"/>
      <c r="O25" s="24"/>
      <c r="P25" s="25"/>
      <c r="Q25" s="26"/>
      <c r="R25" s="143"/>
      <c r="S25" s="27"/>
      <c r="T25" s="28">
        <v>2142</v>
      </c>
      <c r="U25" s="141" t="s">
        <v>162</v>
      </c>
      <c r="V25" s="30">
        <f t="shared" si="3"/>
        <v>0</v>
      </c>
      <c r="W25" s="31"/>
      <c r="X25" s="32">
        <f t="shared" si="2"/>
        <v>0</v>
      </c>
      <c r="Y25" s="19"/>
      <c r="Z25" s="6"/>
      <c r="AA25" s="6"/>
      <c r="AB25" s="6"/>
      <c r="AC25" s="6"/>
    </row>
    <row r="26" spans="1:29" ht="29.1" customHeight="1" thickBot="1" x14ac:dyDescent="0.4">
      <c r="A26" s="203"/>
      <c r="B26" s="203"/>
      <c r="C26" s="217"/>
      <c r="D26" s="217"/>
      <c r="E26" s="217"/>
      <c r="F26" s="206"/>
      <c r="G26" s="216"/>
      <c r="H26" s="206"/>
      <c r="I26" s="206"/>
      <c r="J26" s="206"/>
      <c r="K26" s="206"/>
      <c r="L26" s="206"/>
      <c r="M26" s="206"/>
      <c r="N26" s="207"/>
      <c r="O26" s="24"/>
      <c r="P26" s="25"/>
      <c r="Q26" s="26"/>
      <c r="R26" s="143"/>
      <c r="S26" s="27"/>
      <c r="T26" s="28">
        <v>2144</v>
      </c>
      <c r="U26" s="141" t="s">
        <v>163</v>
      </c>
      <c r="V26" s="30">
        <f t="shared" si="3"/>
        <v>0</v>
      </c>
      <c r="W26" s="31"/>
      <c r="X26" s="32">
        <f t="shared" si="2"/>
        <v>0</v>
      </c>
      <c r="Y26" s="19"/>
      <c r="Z26" s="6"/>
      <c r="AA26" s="6"/>
      <c r="AB26" s="6"/>
      <c r="AC26" s="6"/>
    </row>
    <row r="27" spans="1:29" ht="29.1" customHeight="1" thickBot="1" x14ac:dyDescent="0.4">
      <c r="A27" s="203"/>
      <c r="B27" s="203"/>
      <c r="C27" s="217"/>
      <c r="D27" s="217"/>
      <c r="E27" s="217"/>
      <c r="F27" s="206"/>
      <c r="G27" s="216"/>
      <c r="H27" s="206"/>
      <c r="I27" s="206"/>
      <c r="J27" s="206"/>
      <c r="K27" s="206"/>
      <c r="L27" s="206"/>
      <c r="M27" s="206"/>
      <c r="N27" s="207"/>
      <c r="O27" s="24"/>
      <c r="P27" s="25"/>
      <c r="Q27" s="26"/>
      <c r="R27" s="143"/>
      <c r="S27" s="27"/>
      <c r="T27" s="28">
        <v>2186</v>
      </c>
      <c r="U27" s="141" t="s">
        <v>164</v>
      </c>
      <c r="V27" s="30">
        <f t="shared" si="3"/>
        <v>95</v>
      </c>
      <c r="W27" s="31"/>
      <c r="X27" s="32">
        <f t="shared" si="2"/>
        <v>95</v>
      </c>
      <c r="Y27" s="19"/>
      <c r="Z27" s="6"/>
      <c r="AA27" s="6"/>
      <c r="AB27" s="6"/>
      <c r="AC27" s="6"/>
    </row>
    <row r="28" spans="1:29" ht="29.1" customHeight="1" thickBot="1" x14ac:dyDescent="0.4">
      <c r="A28" s="203"/>
      <c r="B28" s="203"/>
      <c r="C28" s="217"/>
      <c r="D28" s="217"/>
      <c r="E28" s="217"/>
      <c r="F28" s="206"/>
      <c r="G28" s="216"/>
      <c r="H28" s="206"/>
      <c r="I28" s="206"/>
      <c r="J28" s="206"/>
      <c r="K28" s="206"/>
      <c r="L28" s="206"/>
      <c r="M28" s="206"/>
      <c r="N28" s="207"/>
      <c r="O28" s="24"/>
      <c r="P28" s="25"/>
      <c r="Q28" s="26"/>
      <c r="R28" s="143"/>
      <c r="S28" s="27"/>
      <c r="T28" s="28">
        <v>2236</v>
      </c>
      <c r="U28" s="141" t="s">
        <v>165</v>
      </c>
      <c r="V28" s="30">
        <f t="shared" si="3"/>
        <v>0</v>
      </c>
      <c r="W28" s="31"/>
      <c r="X28" s="32">
        <f t="shared" si="2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203"/>
      <c r="B29" s="203"/>
      <c r="C29" s="217"/>
      <c r="D29" s="217"/>
      <c r="E29" s="217"/>
      <c r="F29" s="206"/>
      <c r="G29" s="216"/>
      <c r="H29" s="206"/>
      <c r="I29" s="206"/>
      <c r="J29" s="206"/>
      <c r="K29" s="206"/>
      <c r="L29" s="206"/>
      <c r="M29" s="206"/>
      <c r="N29" s="207"/>
      <c r="O29" s="24"/>
      <c r="P29" s="25"/>
      <c r="Q29" s="26"/>
      <c r="R29" s="143"/>
      <c r="S29" s="27"/>
      <c r="T29" s="28">
        <v>2272</v>
      </c>
      <c r="U29" s="141" t="s">
        <v>166</v>
      </c>
      <c r="V29" s="30">
        <f t="shared" si="3"/>
        <v>0</v>
      </c>
      <c r="W29" s="31"/>
      <c r="X29" s="32">
        <f t="shared" si="2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203"/>
      <c r="B30" s="203"/>
      <c r="C30" s="217"/>
      <c r="D30" s="217"/>
      <c r="E30" s="217"/>
      <c r="F30" s="206"/>
      <c r="G30" s="216"/>
      <c r="H30" s="206"/>
      <c r="I30" s="206"/>
      <c r="J30" s="206"/>
      <c r="K30" s="206"/>
      <c r="L30" s="206"/>
      <c r="M30" s="206"/>
      <c r="N30" s="207"/>
      <c r="O30" s="24"/>
      <c r="P30" s="25"/>
      <c r="Q30" s="26"/>
      <c r="R30" s="143"/>
      <c r="S30" s="27"/>
      <c r="T30" s="28">
        <v>2362</v>
      </c>
      <c r="U30" s="141" t="s">
        <v>167</v>
      </c>
      <c r="V30" s="30">
        <f t="shared" si="3"/>
        <v>0</v>
      </c>
      <c r="W30" s="31"/>
      <c r="X30" s="32">
        <f t="shared" si="2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203"/>
      <c r="B31" s="203"/>
      <c r="C31" s="217"/>
      <c r="D31" s="217"/>
      <c r="E31" s="217"/>
      <c r="F31" s="206"/>
      <c r="G31" s="216"/>
      <c r="H31" s="206"/>
      <c r="I31" s="206"/>
      <c r="J31" s="206"/>
      <c r="K31" s="206"/>
      <c r="L31" s="206"/>
      <c r="M31" s="206"/>
      <c r="N31" s="207"/>
      <c r="O31" s="24"/>
      <c r="P31" s="25"/>
      <c r="Q31" s="26"/>
      <c r="R31" s="143"/>
      <c r="S31" s="27"/>
      <c r="T31" s="28">
        <v>2397</v>
      </c>
      <c r="U31" s="141" t="s">
        <v>168</v>
      </c>
      <c r="V31" s="30">
        <f t="shared" si="3"/>
        <v>0</v>
      </c>
      <c r="W31" s="31"/>
      <c r="X31" s="32">
        <f t="shared" si="2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203"/>
      <c r="B32" s="203"/>
      <c r="C32" s="217"/>
      <c r="D32" s="217"/>
      <c r="E32" s="217"/>
      <c r="F32" s="206"/>
      <c r="G32" s="216"/>
      <c r="H32" s="206"/>
      <c r="I32" s="206"/>
      <c r="J32" s="206"/>
      <c r="K32" s="206"/>
      <c r="L32" s="206"/>
      <c r="M32" s="206"/>
      <c r="N32" s="207"/>
      <c r="O32" s="24"/>
      <c r="P32" s="25"/>
      <c r="Q32" s="26"/>
      <c r="R32" s="143"/>
      <c r="S32" s="27"/>
      <c r="T32" s="28">
        <v>2403</v>
      </c>
      <c r="U32" s="141" t="s">
        <v>169</v>
      </c>
      <c r="V32" s="30">
        <f t="shared" si="3"/>
        <v>105</v>
      </c>
      <c r="W32" s="31"/>
      <c r="X32" s="32">
        <f t="shared" si="2"/>
        <v>105</v>
      </c>
      <c r="Y32" s="19"/>
      <c r="Z32" s="6"/>
      <c r="AA32" s="6"/>
      <c r="AB32" s="6"/>
      <c r="AC32" s="6"/>
    </row>
    <row r="33" spans="1:29" ht="29.1" customHeight="1" thickBot="1" x14ac:dyDescent="0.4">
      <c r="A33" s="203"/>
      <c r="B33" s="203"/>
      <c r="C33" s="217"/>
      <c r="D33" s="217"/>
      <c r="E33" s="217"/>
      <c r="F33" s="206"/>
      <c r="G33" s="216"/>
      <c r="H33" s="206"/>
      <c r="I33" s="206"/>
      <c r="J33" s="206"/>
      <c r="K33" s="206"/>
      <c r="L33" s="206"/>
      <c r="M33" s="206"/>
      <c r="N33" s="207"/>
      <c r="O33" s="24"/>
      <c r="P33" s="25"/>
      <c r="Q33" s="26"/>
      <c r="R33" s="143"/>
      <c r="S33" s="27"/>
      <c r="T33" s="28">
        <v>2415</v>
      </c>
      <c r="U33" s="141" t="s">
        <v>170</v>
      </c>
      <c r="V33" s="30">
        <f t="shared" si="3"/>
        <v>0</v>
      </c>
      <c r="W33" s="31"/>
      <c r="X33" s="32">
        <f t="shared" si="2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203"/>
      <c r="B34" s="203"/>
      <c r="C34" s="217"/>
      <c r="D34" s="217"/>
      <c r="E34" s="217"/>
      <c r="F34" s="206"/>
      <c r="G34" s="216"/>
      <c r="H34" s="206"/>
      <c r="I34" s="206"/>
      <c r="J34" s="206"/>
      <c r="K34" s="206"/>
      <c r="L34" s="206"/>
      <c r="M34" s="206"/>
      <c r="N34" s="207"/>
      <c r="O34" s="24"/>
      <c r="P34" s="25"/>
      <c r="Q34" s="26"/>
      <c r="R34" s="143"/>
      <c r="S34" s="27"/>
      <c r="T34" s="28">
        <v>2446</v>
      </c>
      <c r="U34" s="141" t="s">
        <v>171</v>
      </c>
      <c r="V34" s="30">
        <f t="shared" si="3"/>
        <v>2</v>
      </c>
      <c r="W34" s="31"/>
      <c r="X34" s="32">
        <f t="shared" si="2"/>
        <v>2</v>
      </c>
      <c r="Y34" s="19"/>
      <c r="Z34" s="6"/>
      <c r="AA34" s="6"/>
      <c r="AB34" s="6"/>
      <c r="AC34" s="6"/>
    </row>
    <row r="35" spans="1:29" ht="29.1" customHeight="1" thickBot="1" x14ac:dyDescent="0.4">
      <c r="A35" s="203"/>
      <c r="B35" s="203"/>
      <c r="C35" s="217"/>
      <c r="D35" s="217"/>
      <c r="E35" s="217"/>
      <c r="F35" s="206"/>
      <c r="G35" s="216"/>
      <c r="H35" s="206"/>
      <c r="I35" s="206"/>
      <c r="J35" s="206"/>
      <c r="K35" s="206"/>
      <c r="L35" s="206"/>
      <c r="M35" s="206"/>
      <c r="N35" s="207"/>
      <c r="O35" s="24"/>
      <c r="P35" s="25"/>
      <c r="Q35" s="26"/>
      <c r="R35" s="143"/>
      <c r="S35" s="27"/>
      <c r="T35" s="28">
        <v>2455</v>
      </c>
      <c r="U35" s="141" t="s">
        <v>172</v>
      </c>
      <c r="V35" s="30">
        <f t="shared" si="3"/>
        <v>0</v>
      </c>
      <c r="W35" s="31"/>
      <c r="X35" s="32">
        <f t="shared" si="2"/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203"/>
      <c r="B36" s="203"/>
      <c r="C36" s="217"/>
      <c r="D36" s="217"/>
      <c r="E36" s="217"/>
      <c r="F36" s="206"/>
      <c r="G36" s="216"/>
      <c r="H36" s="206"/>
      <c r="I36" s="206"/>
      <c r="J36" s="206"/>
      <c r="K36" s="206"/>
      <c r="L36" s="206"/>
      <c r="M36" s="206"/>
      <c r="N36" s="207"/>
      <c r="O36" s="24"/>
      <c r="P36" s="25"/>
      <c r="Q36" s="26"/>
      <c r="R36" s="143"/>
      <c r="S36" s="27"/>
      <c r="T36" s="28">
        <v>2513</v>
      </c>
      <c r="U36" s="141" t="s">
        <v>115</v>
      </c>
      <c r="V36" s="30">
        <f t="shared" si="3"/>
        <v>35</v>
      </c>
      <c r="W36" s="31"/>
      <c r="X36" s="32">
        <f t="shared" si="2"/>
        <v>35</v>
      </c>
      <c r="Y36" s="19"/>
      <c r="Z36" s="6"/>
      <c r="AA36" s="6"/>
      <c r="AB36" s="6"/>
      <c r="AC36" s="6"/>
    </row>
    <row r="37" spans="1:29" ht="29.1" customHeight="1" thickBot="1" x14ac:dyDescent="0.4">
      <c r="A37" s="203"/>
      <c r="B37" s="203"/>
      <c r="C37" s="217"/>
      <c r="D37" s="217"/>
      <c r="E37" s="217"/>
      <c r="F37" s="206"/>
      <c r="G37" s="216"/>
      <c r="H37" s="206"/>
      <c r="I37" s="206"/>
      <c r="J37" s="206"/>
      <c r="K37" s="206"/>
      <c r="L37" s="206"/>
      <c r="M37" s="206"/>
      <c r="N37" s="207"/>
      <c r="O37" s="24"/>
      <c r="P37" s="25"/>
      <c r="Q37" s="26"/>
      <c r="R37" s="143"/>
      <c r="S37" s="27"/>
      <c r="T37" s="28">
        <v>2521</v>
      </c>
      <c r="U37" s="141" t="s">
        <v>112</v>
      </c>
      <c r="V37" s="30">
        <f t="shared" si="3"/>
        <v>0</v>
      </c>
      <c r="W37" s="31"/>
      <c r="X37" s="32">
        <f t="shared" si="2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203"/>
      <c r="B38" s="203"/>
      <c r="C38" s="217"/>
      <c r="D38" s="217"/>
      <c r="E38" s="217"/>
      <c r="F38" s="206">
        <f t="shared" ref="F38:K38" si="5">COUNTA(F3:F35)</f>
        <v>12</v>
      </c>
      <c r="G38" s="206">
        <f t="shared" si="5"/>
        <v>0</v>
      </c>
      <c r="H38" s="206">
        <f t="shared" si="5"/>
        <v>0</v>
      </c>
      <c r="I38" s="206">
        <f t="shared" si="5"/>
        <v>0</v>
      </c>
      <c r="J38" s="206">
        <f t="shared" si="5"/>
        <v>0</v>
      </c>
      <c r="K38" s="206">
        <f t="shared" si="5"/>
        <v>0</v>
      </c>
      <c r="L38" s="206"/>
      <c r="M38" s="206"/>
      <c r="N38" s="207"/>
      <c r="O38" s="24"/>
      <c r="P38" s="25"/>
      <c r="Q38" s="26"/>
      <c r="R38" s="143"/>
      <c r="S38" s="27"/>
      <c r="T38" s="28">
        <v>2526</v>
      </c>
      <c r="U38" s="141" t="s">
        <v>173</v>
      </c>
      <c r="V38" s="30">
        <f t="shared" si="3"/>
        <v>72</v>
      </c>
      <c r="W38" s="31"/>
      <c r="X38" s="32">
        <f t="shared" si="2"/>
        <v>72</v>
      </c>
      <c r="Y38" s="19"/>
      <c r="Z38" s="6"/>
      <c r="AA38" s="6"/>
      <c r="AB38" s="6"/>
      <c r="AC38" s="6"/>
    </row>
    <row r="39" spans="1:29" ht="29.1" customHeight="1" thickBot="1" x14ac:dyDescent="0.4">
      <c r="A39" s="203"/>
      <c r="B39" s="203"/>
      <c r="C39" s="217"/>
      <c r="D39" s="217"/>
      <c r="E39" s="217"/>
      <c r="F39" s="206"/>
      <c r="G39" s="216"/>
      <c r="H39" s="206"/>
      <c r="I39" s="206"/>
      <c r="J39" s="206"/>
      <c r="K39" s="206"/>
      <c r="L39" s="206"/>
      <c r="M39" s="206"/>
      <c r="N39" s="207"/>
      <c r="O39" s="24"/>
      <c r="P39" s="25"/>
      <c r="Q39" s="26"/>
      <c r="R39" s="143"/>
      <c r="S39" s="27"/>
      <c r="T39" s="28">
        <v>2609</v>
      </c>
      <c r="U39" s="141" t="s">
        <v>174</v>
      </c>
      <c r="V39" s="30">
        <f t="shared" si="3"/>
        <v>0</v>
      </c>
      <c r="W39" s="31"/>
      <c r="X39" s="32">
        <f t="shared" si="2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203"/>
      <c r="B40" s="203"/>
      <c r="C40" s="217"/>
      <c r="D40" s="217"/>
      <c r="E40" s="217"/>
      <c r="F40" s="206"/>
      <c r="G40" s="216"/>
      <c r="H40" s="206"/>
      <c r="I40" s="206"/>
      <c r="J40" s="206"/>
      <c r="K40" s="206"/>
      <c r="L40" s="206"/>
      <c r="M40" s="206"/>
      <c r="N40" s="207"/>
      <c r="O40" s="264"/>
      <c r="P40" s="25"/>
      <c r="Q40" s="26"/>
      <c r="R40" s="143"/>
      <c r="S40" s="27"/>
      <c r="T40" s="28">
        <v>2612</v>
      </c>
      <c r="U40" s="141" t="s">
        <v>175</v>
      </c>
      <c r="V40" s="30">
        <f t="shared" si="3"/>
        <v>0</v>
      </c>
      <c r="W40" s="31"/>
      <c r="X40" s="32">
        <f t="shared" si="2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203"/>
      <c r="B41" s="203"/>
      <c r="C41" s="217"/>
      <c r="D41" s="217"/>
      <c r="E41" s="217"/>
      <c r="F41" s="206"/>
      <c r="G41" s="216"/>
      <c r="H41" s="206"/>
      <c r="I41" s="206"/>
      <c r="J41" s="206"/>
      <c r="K41" s="206"/>
      <c r="L41" s="206"/>
      <c r="M41" s="206"/>
      <c r="N41" s="207"/>
      <c r="O41" s="264"/>
      <c r="P41" s="25"/>
      <c r="Q41" s="26"/>
      <c r="R41" s="143"/>
      <c r="S41" s="27"/>
      <c r="T41" s="28">
        <v>2638</v>
      </c>
      <c r="U41" s="141" t="s">
        <v>176</v>
      </c>
      <c r="V41" s="30">
        <f t="shared" si="3"/>
        <v>0</v>
      </c>
      <c r="W41" s="31"/>
      <c r="X41" s="32">
        <f t="shared" si="2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203"/>
      <c r="B42" s="203"/>
      <c r="C42" s="217"/>
      <c r="D42" s="217"/>
      <c r="E42" s="217"/>
      <c r="F42" s="206"/>
      <c r="G42" s="216"/>
      <c r="H42" s="206"/>
      <c r="I42" s="206"/>
      <c r="J42" s="206"/>
      <c r="K42" s="206"/>
      <c r="L42" s="206"/>
      <c r="M42" s="206"/>
      <c r="N42" s="207"/>
      <c r="O42" s="264"/>
      <c r="P42" s="25"/>
      <c r="Q42" s="26"/>
      <c r="R42" s="143"/>
      <c r="S42" s="27"/>
      <c r="T42" s="28"/>
      <c r="U42" s="141"/>
      <c r="V42" s="30">
        <f t="shared" si="3"/>
        <v>0</v>
      </c>
      <c r="W42" s="31"/>
      <c r="X42" s="32">
        <f t="shared" si="2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6"/>
      <c r="B43" s="6"/>
      <c r="C43" s="6"/>
      <c r="D43" s="86"/>
      <c r="E43" s="6"/>
      <c r="F43" s="6"/>
      <c r="G43" s="6"/>
      <c r="H43" s="6"/>
      <c r="I43" s="6"/>
      <c r="J43" s="6"/>
      <c r="K43" s="6"/>
      <c r="L43" s="6"/>
      <c r="M43" s="6"/>
      <c r="N43" s="6"/>
      <c r="O43" s="69"/>
      <c r="P43" s="69"/>
      <c r="Q43" s="6"/>
      <c r="R43" s="69"/>
      <c r="S43" s="87"/>
      <c r="T43" s="28"/>
      <c r="U43" s="29"/>
      <c r="V43" s="30">
        <f t="shared" ref="V43:V64" si="6">SUMIF($D$3:$D$76,T43,$Q$3:$Q$76)</f>
        <v>0</v>
      </c>
      <c r="W43" s="31"/>
      <c r="X43" s="32">
        <f t="shared" si="2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6"/>
      <c r="B44" s="6"/>
      <c r="C44" s="6"/>
      <c r="D44" s="8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87"/>
      <c r="T44" s="28"/>
      <c r="U44" s="141"/>
      <c r="V44" s="30">
        <f t="shared" si="6"/>
        <v>0</v>
      </c>
      <c r="W44" s="31"/>
      <c r="X44" s="32">
        <f t="shared" si="2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6"/>
      <c r="B45" s="6"/>
      <c r="C45" s="6"/>
      <c r="D45" s="8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87"/>
      <c r="T45" s="28"/>
      <c r="U45" s="29"/>
      <c r="V45" s="30">
        <f t="shared" si="6"/>
        <v>0</v>
      </c>
      <c r="W45" s="31"/>
      <c r="X45" s="32">
        <f t="shared" si="2"/>
        <v>0</v>
      </c>
      <c r="Y45" s="19"/>
      <c r="Z45" s="6"/>
      <c r="AA45" s="6"/>
      <c r="AB45" s="6"/>
      <c r="AC45" s="6"/>
    </row>
    <row r="46" spans="1:29" ht="28.5" customHeight="1" thickBot="1" x14ac:dyDescent="0.4">
      <c r="A46" s="6"/>
      <c r="B46" s="6"/>
      <c r="C46" s="6"/>
      <c r="D46" s="8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40"/>
      <c r="T46" s="28"/>
      <c r="U46" s="29"/>
      <c r="V46" s="30">
        <f t="shared" si="6"/>
        <v>0</v>
      </c>
      <c r="W46" s="31"/>
      <c r="X46" s="32">
        <f t="shared" si="2"/>
        <v>0</v>
      </c>
      <c r="Y46" s="19"/>
      <c r="Z46" s="6"/>
      <c r="AA46" s="6"/>
      <c r="AB46" s="6"/>
      <c r="AC46" s="6"/>
    </row>
    <row r="47" spans="1:29" ht="27.95" customHeight="1" thickBot="1" x14ac:dyDescent="0.4">
      <c r="A47" s="6"/>
      <c r="B47" s="6"/>
      <c r="C47" s="6"/>
      <c r="D47" s="8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40"/>
      <c r="T47" s="28"/>
      <c r="U47" s="29"/>
      <c r="V47" s="30">
        <f t="shared" si="6"/>
        <v>0</v>
      </c>
      <c r="W47" s="31"/>
      <c r="X47" s="32">
        <f t="shared" si="2"/>
        <v>0</v>
      </c>
      <c r="Y47" s="38"/>
      <c r="Z47" s="6"/>
      <c r="AA47" s="6"/>
      <c r="AB47" s="6"/>
      <c r="AC47" s="6"/>
    </row>
    <row r="48" spans="1:29" ht="27.95" customHeight="1" thickBot="1" x14ac:dyDescent="0.4">
      <c r="A48" s="6"/>
      <c r="B48" s="6"/>
      <c r="C48" s="6"/>
      <c r="D48" s="8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28"/>
      <c r="U48" s="29"/>
      <c r="V48" s="30">
        <f t="shared" si="6"/>
        <v>0</v>
      </c>
      <c r="W48" s="31"/>
      <c r="X48" s="32">
        <f t="shared" si="2"/>
        <v>0</v>
      </c>
      <c r="Y48" s="38"/>
      <c r="Z48" s="6"/>
      <c r="AA48" s="6"/>
      <c r="AB48" s="6"/>
      <c r="AC48" s="6"/>
    </row>
    <row r="49" spans="1:29" ht="27.95" customHeight="1" thickBot="1" x14ac:dyDescent="0.4">
      <c r="A49" s="6"/>
      <c r="B49" s="6"/>
      <c r="C49" s="6"/>
      <c r="D49" s="8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40"/>
      <c r="T49" s="28"/>
      <c r="U49" s="29"/>
      <c r="V49" s="30">
        <f t="shared" si="6"/>
        <v>0</v>
      </c>
      <c r="W49" s="31"/>
      <c r="X49" s="32">
        <f t="shared" si="2"/>
        <v>0</v>
      </c>
      <c r="Y49" s="6"/>
      <c r="Z49" s="6"/>
      <c r="AA49" s="6"/>
      <c r="AB49" s="6"/>
      <c r="AC49" s="6"/>
    </row>
    <row r="50" spans="1:29" ht="27.95" customHeight="1" thickBot="1" x14ac:dyDescent="0.4">
      <c r="A50" s="6"/>
      <c r="B50" s="6"/>
      <c r="C50" s="6"/>
      <c r="D50" s="8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40"/>
      <c r="T50" s="28"/>
      <c r="U50" s="29"/>
      <c r="V50" s="30">
        <f t="shared" si="6"/>
        <v>0</v>
      </c>
      <c r="W50" s="31"/>
      <c r="X50" s="32">
        <f t="shared" si="2"/>
        <v>0</v>
      </c>
      <c r="Y50" s="6"/>
      <c r="Z50" s="6"/>
      <c r="AA50" s="6"/>
      <c r="AB50" s="6"/>
      <c r="AC50" s="6"/>
    </row>
    <row r="51" spans="1:29" ht="27.95" customHeight="1" thickBot="1" x14ac:dyDescent="0.4">
      <c r="A51" s="6"/>
      <c r="B51" s="6"/>
      <c r="C51" s="6"/>
      <c r="D51" s="8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40"/>
      <c r="T51" s="28"/>
      <c r="U51" s="29"/>
      <c r="V51" s="30">
        <f t="shared" si="6"/>
        <v>0</v>
      </c>
      <c r="W51" s="31"/>
      <c r="X51" s="32">
        <f t="shared" si="2"/>
        <v>0</v>
      </c>
      <c r="Y51" s="6"/>
      <c r="Z51" s="6"/>
      <c r="AA51" s="6"/>
      <c r="AB51" s="6"/>
      <c r="AC51" s="6"/>
    </row>
    <row r="52" spans="1:29" ht="27.95" customHeight="1" thickBot="1" x14ac:dyDescent="0.4">
      <c r="A52" s="6"/>
      <c r="B52" s="6"/>
      <c r="C52" s="6"/>
      <c r="D52" s="8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40"/>
      <c r="T52" s="28"/>
      <c r="U52" s="29"/>
      <c r="V52" s="30">
        <f t="shared" si="6"/>
        <v>0</v>
      </c>
      <c r="W52" s="31"/>
      <c r="X52" s="32">
        <f t="shared" si="2"/>
        <v>0</v>
      </c>
      <c r="Y52" s="6"/>
      <c r="Z52" s="6"/>
      <c r="AA52" s="6"/>
      <c r="AB52" s="6"/>
      <c r="AC52" s="6"/>
    </row>
    <row r="53" spans="1:29" ht="27.95" customHeight="1" thickBot="1" x14ac:dyDescent="0.4">
      <c r="A53" s="6"/>
      <c r="B53" s="6"/>
      <c r="C53" s="6"/>
      <c r="D53" s="8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28"/>
      <c r="U53" s="29"/>
      <c r="V53" s="30">
        <f t="shared" si="6"/>
        <v>0</v>
      </c>
      <c r="W53" s="31"/>
      <c r="X53" s="32">
        <f t="shared" si="2"/>
        <v>0</v>
      </c>
      <c r="Y53" s="6"/>
      <c r="Z53" s="6"/>
      <c r="AA53" s="6"/>
      <c r="AB53" s="6"/>
      <c r="AC53" s="6"/>
    </row>
    <row r="54" spans="1:29" ht="27.95" customHeight="1" thickBot="1" x14ac:dyDescent="0.4">
      <c r="A54" s="6"/>
      <c r="B54" s="6"/>
      <c r="C54" s="6"/>
      <c r="D54" s="8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28"/>
      <c r="U54" s="29"/>
      <c r="V54" s="30">
        <f t="shared" si="6"/>
        <v>0</v>
      </c>
      <c r="W54" s="31"/>
      <c r="X54" s="32">
        <f t="shared" si="2"/>
        <v>0</v>
      </c>
      <c r="Y54" s="6"/>
      <c r="Z54" s="6"/>
      <c r="AA54" s="6"/>
      <c r="AB54" s="6"/>
      <c r="AC54" s="6"/>
    </row>
    <row r="55" spans="1:29" ht="27.4" customHeight="1" thickBot="1" x14ac:dyDescent="0.4">
      <c r="A55" s="6"/>
      <c r="B55" s="6"/>
      <c r="C55" s="6"/>
      <c r="D55" s="8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28"/>
      <c r="U55" s="29"/>
      <c r="V55" s="30">
        <f t="shared" si="6"/>
        <v>0</v>
      </c>
      <c r="W55" s="31"/>
      <c r="X55" s="32">
        <f t="shared" si="2"/>
        <v>0</v>
      </c>
      <c r="Y55" s="6"/>
      <c r="Z55" s="6"/>
      <c r="AA55" s="6"/>
      <c r="AB55" s="6"/>
      <c r="AC55" s="6"/>
    </row>
    <row r="56" spans="1:29" ht="27.4" customHeight="1" thickBot="1" x14ac:dyDescent="0.4">
      <c r="A56" s="6"/>
      <c r="B56" s="6"/>
      <c r="C56" s="6"/>
      <c r="D56" s="8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28"/>
      <c r="U56" s="29"/>
      <c r="V56" s="30">
        <f t="shared" si="6"/>
        <v>0</v>
      </c>
      <c r="W56" s="31"/>
      <c r="X56" s="32">
        <f t="shared" si="2"/>
        <v>0</v>
      </c>
      <c r="Y56" s="6"/>
      <c r="Z56" s="6"/>
      <c r="AA56" s="6"/>
      <c r="AB56" s="6"/>
      <c r="AC56" s="6"/>
    </row>
    <row r="57" spans="1:29" ht="27.4" customHeight="1" thickBot="1" x14ac:dyDescent="0.4">
      <c r="A57" s="6"/>
      <c r="B57" s="6"/>
      <c r="C57" s="6"/>
      <c r="D57" s="8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28"/>
      <c r="U57" s="29"/>
      <c r="V57" s="30">
        <f t="shared" si="6"/>
        <v>0</v>
      </c>
      <c r="W57" s="31"/>
      <c r="X57" s="32">
        <f t="shared" si="2"/>
        <v>0</v>
      </c>
      <c r="Y57" s="6"/>
      <c r="Z57" s="6"/>
      <c r="AA57" s="6"/>
      <c r="AB57" s="6"/>
      <c r="AC57" s="6"/>
    </row>
    <row r="58" spans="1:29" ht="27.4" customHeight="1" thickBot="1" x14ac:dyDescent="0.4">
      <c r="A58" s="6"/>
      <c r="B58" s="6"/>
      <c r="C58" s="6"/>
      <c r="D58" s="8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28"/>
      <c r="U58" s="29"/>
      <c r="V58" s="30">
        <f t="shared" si="6"/>
        <v>0</v>
      </c>
      <c r="W58" s="31"/>
      <c r="X58" s="32">
        <f t="shared" si="2"/>
        <v>0</v>
      </c>
      <c r="Y58" s="6"/>
      <c r="Z58" s="6"/>
      <c r="AA58" s="6"/>
      <c r="AB58" s="6"/>
      <c r="AC58" s="6"/>
    </row>
    <row r="59" spans="1:29" ht="27.2" customHeight="1" thickBot="1" x14ac:dyDescent="0.4">
      <c r="A59" s="6"/>
      <c r="B59" s="6"/>
      <c r="C59" s="6"/>
      <c r="D59" s="8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28"/>
      <c r="U59" s="141"/>
      <c r="V59" s="30">
        <f t="shared" si="6"/>
        <v>0</v>
      </c>
      <c r="W59" s="31"/>
      <c r="X59" s="32">
        <f t="shared" si="2"/>
        <v>0</v>
      </c>
      <c r="Y59" s="6"/>
      <c r="Z59" s="6"/>
      <c r="AA59" s="6"/>
      <c r="AB59" s="6"/>
      <c r="AC59" s="6"/>
    </row>
    <row r="60" spans="1:29" ht="27.4" customHeight="1" thickBot="1" x14ac:dyDescent="0.4">
      <c r="A60" s="6"/>
      <c r="B60" s="6"/>
      <c r="C60" s="6"/>
      <c r="D60" s="8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28"/>
      <c r="U60" s="29"/>
      <c r="V60" s="30">
        <f t="shared" si="6"/>
        <v>0</v>
      </c>
      <c r="W60" s="31"/>
      <c r="X60" s="32">
        <f t="shared" si="2"/>
        <v>0</v>
      </c>
      <c r="Y60" s="6"/>
      <c r="Z60" s="6"/>
      <c r="AA60" s="6"/>
      <c r="AB60" s="6"/>
      <c r="AC60" s="6"/>
    </row>
    <row r="61" spans="1:29" ht="27.4" customHeight="1" thickBot="1" x14ac:dyDescent="0.4">
      <c r="A61" s="6"/>
      <c r="B61" s="6"/>
      <c r="C61" s="6"/>
      <c r="D61" s="8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28"/>
      <c r="U61" s="29"/>
      <c r="V61" s="30">
        <f t="shared" si="6"/>
        <v>0</v>
      </c>
      <c r="W61" s="31"/>
      <c r="X61" s="32">
        <f t="shared" si="2"/>
        <v>0</v>
      </c>
      <c r="Y61" s="6"/>
      <c r="Z61" s="6"/>
      <c r="AA61" s="6"/>
      <c r="AB61" s="6"/>
      <c r="AC61" s="6"/>
    </row>
    <row r="62" spans="1:29" ht="27.4" customHeight="1" thickBot="1" x14ac:dyDescent="0.4">
      <c r="A62" s="6"/>
      <c r="B62" s="6"/>
      <c r="C62" s="6"/>
      <c r="D62" s="8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28"/>
      <c r="U62" s="141"/>
      <c r="V62" s="30">
        <f t="shared" si="6"/>
        <v>0</v>
      </c>
      <c r="W62" s="31"/>
      <c r="X62" s="32">
        <f t="shared" si="2"/>
        <v>0</v>
      </c>
      <c r="Y62" s="6"/>
      <c r="Z62" s="6"/>
      <c r="AA62" s="6"/>
      <c r="AB62" s="6"/>
      <c r="AC62" s="6"/>
    </row>
    <row r="63" spans="1:29" ht="27.4" customHeight="1" thickBot="1" x14ac:dyDescent="0.4">
      <c r="A63" s="6"/>
      <c r="B63" s="6"/>
      <c r="C63" s="6"/>
      <c r="D63" s="8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28"/>
      <c r="U63" s="29"/>
      <c r="V63" s="30">
        <f t="shared" si="6"/>
        <v>0</v>
      </c>
      <c r="W63" s="31"/>
      <c r="X63" s="32">
        <f t="shared" si="2"/>
        <v>0</v>
      </c>
      <c r="Y63" s="6"/>
      <c r="Z63" s="6"/>
      <c r="AA63" s="6"/>
      <c r="AB63" s="6"/>
      <c r="AC63" s="6"/>
    </row>
    <row r="64" spans="1:29" ht="27.4" customHeight="1" thickBot="1" x14ac:dyDescent="0.4">
      <c r="A64" s="178"/>
      <c r="B64" s="6"/>
      <c r="C64" s="48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50"/>
      <c r="Q64" s="6"/>
      <c r="R64" s="6"/>
      <c r="S64" s="6"/>
      <c r="T64" s="28"/>
      <c r="U64" s="29"/>
      <c r="V64" s="30">
        <f t="shared" si="6"/>
        <v>0</v>
      </c>
      <c r="W64" s="31"/>
      <c r="X64" s="32">
        <f t="shared" si="2"/>
        <v>0</v>
      </c>
      <c r="Y64" s="6"/>
      <c r="Z64" s="6"/>
      <c r="AA64" s="6"/>
      <c r="AB64" s="6"/>
      <c r="AC64" s="6"/>
    </row>
    <row r="65" spans="1:29" ht="25.5" x14ac:dyDescent="0.35">
      <c r="A65" s="182"/>
      <c r="B65" s="6"/>
      <c r="C65" s="51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3"/>
      <c r="Q65" s="6"/>
      <c r="R65" s="6"/>
      <c r="S65" s="6"/>
      <c r="T65" s="6"/>
      <c r="U65" s="6"/>
      <c r="V65" s="39">
        <f>SUM(V3:V64)</f>
        <v>551</v>
      </c>
      <c r="W65" s="6"/>
      <c r="X65" s="41">
        <f>SUM(X3:X64)</f>
        <v>551</v>
      </c>
      <c r="Y65" s="6"/>
      <c r="Z65" s="6"/>
      <c r="AA65" s="6"/>
      <c r="AB65" s="6"/>
      <c r="AC65" s="6"/>
    </row>
    <row r="66" spans="1:29" ht="15.6" customHeight="1" x14ac:dyDescent="0.2">
      <c r="A66" s="182"/>
      <c r="B66" s="6"/>
      <c r="C66" s="51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3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5.6" customHeight="1" x14ac:dyDescent="0.2">
      <c r="A67" s="182"/>
      <c r="B67" s="6"/>
      <c r="C67" s="51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3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5.6" customHeight="1" x14ac:dyDescent="0.2">
      <c r="A68" s="182"/>
      <c r="B68" s="6"/>
      <c r="C68" s="51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3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5.6" customHeight="1" x14ac:dyDescent="0.2">
      <c r="A69" s="182"/>
      <c r="B69" s="6"/>
      <c r="C69" s="51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3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15.6" customHeight="1" x14ac:dyDescent="0.2">
      <c r="A70" s="182"/>
      <c r="B70" s="6"/>
      <c r="C70" s="51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3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15.6" customHeight="1" x14ac:dyDescent="0.2">
      <c r="A71" s="182"/>
      <c r="B71" s="6"/>
      <c r="C71" s="51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3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15.6" customHeight="1" x14ac:dyDescent="0.2">
      <c r="A72" s="182"/>
      <c r="B72" s="6"/>
      <c r="C72" s="51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3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15.6" customHeight="1" x14ac:dyDescent="0.2">
      <c r="A73" s="182"/>
      <c r="B73" s="6"/>
      <c r="C73" s="51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3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15.6" customHeight="1" x14ac:dyDescent="0.2">
      <c r="A74" s="182"/>
      <c r="B74" s="6"/>
      <c r="C74" s="51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3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15.6" customHeight="1" x14ac:dyDescent="0.2">
      <c r="A75" s="182"/>
      <c r="B75" s="6"/>
      <c r="C75" s="51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3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15.6" customHeight="1" x14ac:dyDescent="0.2">
      <c r="A76" s="179"/>
      <c r="B76" s="6"/>
      <c r="C76" s="54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18.600000000000001" customHeight="1" x14ac:dyDescent="0.2">
      <c r="T77" s="6"/>
      <c r="U77" s="6"/>
      <c r="V77" s="6"/>
      <c r="W77" s="6"/>
      <c r="X77" s="6"/>
    </row>
    <row r="78" spans="1:29" ht="18.600000000000001" customHeight="1" x14ac:dyDescent="0.2">
      <c r="T78" s="6"/>
      <c r="U78" s="6"/>
    </row>
    <row r="79" spans="1:29" ht="18.600000000000001" customHeight="1" x14ac:dyDescent="0.2">
      <c r="T79" s="6"/>
      <c r="U79" s="6"/>
    </row>
    <row r="80" spans="1:29" ht="18.600000000000001" customHeight="1" x14ac:dyDescent="0.2">
      <c r="T80" s="6"/>
      <c r="U80" s="6"/>
    </row>
    <row r="81" spans="20:21" ht="18.600000000000001" customHeight="1" x14ac:dyDescent="0.2">
      <c r="T81" s="6"/>
      <c r="U81" s="6"/>
    </row>
    <row r="82" spans="20:21" ht="18.600000000000001" customHeight="1" x14ac:dyDescent="0.2">
      <c r="T82" s="6"/>
      <c r="U82" s="6"/>
    </row>
    <row r="83" spans="20:21" ht="18.600000000000001" customHeight="1" x14ac:dyDescent="0.2">
      <c r="T83" s="6"/>
      <c r="U83" s="6"/>
    </row>
    <row r="84" spans="20:21" ht="18.600000000000001" customHeight="1" x14ac:dyDescent="0.2">
      <c r="T84" s="6"/>
      <c r="U84" s="6"/>
    </row>
    <row r="85" spans="20:21" ht="18.600000000000001" customHeight="1" x14ac:dyDescent="0.2">
      <c r="T85" s="6"/>
      <c r="U85" s="6"/>
    </row>
    <row r="86" spans="20:21" ht="18.600000000000001" customHeight="1" x14ac:dyDescent="0.2">
      <c r="T86" s="6"/>
      <c r="U86" s="6"/>
    </row>
    <row r="87" spans="20:21" ht="18.600000000000001" customHeight="1" x14ac:dyDescent="0.2">
      <c r="T87" s="6"/>
      <c r="U87" s="6"/>
    </row>
    <row r="88" spans="20:21" ht="18.600000000000001" customHeight="1" x14ac:dyDescent="0.2">
      <c r="T88" s="6"/>
      <c r="U88" s="6"/>
    </row>
    <row r="89" spans="20:21" ht="18.600000000000001" customHeight="1" x14ac:dyDescent="0.2">
      <c r="T89" s="6"/>
      <c r="U89" s="6"/>
    </row>
    <row r="90" spans="20:21" ht="18.600000000000001" customHeight="1" x14ac:dyDescent="0.2">
      <c r="T90" s="6"/>
      <c r="U90" s="6"/>
    </row>
    <row r="91" spans="20:21" ht="18.600000000000001" customHeight="1" x14ac:dyDescent="0.2">
      <c r="T91" s="6"/>
      <c r="U91" s="6"/>
    </row>
    <row r="92" spans="20:21" ht="18.600000000000001" customHeight="1" x14ac:dyDescent="0.2">
      <c r="T92" s="6"/>
      <c r="U92" s="6"/>
    </row>
    <row r="93" spans="20:21" ht="18.600000000000001" customHeight="1" x14ac:dyDescent="0.2">
      <c r="T93" s="6"/>
      <c r="U93" s="6"/>
    </row>
  </sheetData>
  <mergeCells count="1">
    <mergeCell ref="B1:G1"/>
  </mergeCells>
  <conditionalFormatting sqref="B3:B4 A5:B42">
    <cfRule type="containsText" dxfId="9" priority="1" stopIfTrue="1" operator="containsText" text="SI">
      <formula>NOT(ISERROR(SEARCH("SI",A3)))</formula>
    </cfRule>
    <cfRule type="containsText" dxfId="8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CF839-D6DF-480E-B364-9D35C02E490E}">
  <dimension ref="A1:JA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V3" sqref="V3:V41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6.85546875" style="1" customWidth="1"/>
    <col min="4" max="4" width="13.7109375" style="1" customWidth="1"/>
    <col min="5" max="5" width="79.42578125" style="1" customWidth="1"/>
    <col min="6" max="7" width="23.42578125" style="1" customWidth="1"/>
    <col min="8" max="11" width="22.42578125" style="1" customWidth="1"/>
    <col min="12" max="14" width="23" style="1" customWidth="1"/>
    <col min="15" max="15" width="28.42578125" style="1" customWidth="1"/>
    <col min="16" max="16" width="24.28515625" style="1" customWidth="1"/>
    <col min="17" max="17" width="14.28515625" style="1" customWidth="1"/>
    <col min="18" max="18" width="32.7109375" style="1" bestFit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6.42578125" style="1" customWidth="1"/>
    <col min="25" max="26" width="11.42578125" style="1" customWidth="1"/>
    <col min="27" max="27" width="36.28515625" style="1" customWidth="1"/>
    <col min="28" max="28" width="11.42578125" style="1" customWidth="1"/>
    <col min="29" max="29" width="56.28515625" style="1" customWidth="1"/>
    <col min="30" max="261" width="11.42578125" style="1" customWidth="1"/>
  </cols>
  <sheetData>
    <row r="1" spans="1:29" ht="28.5" customHeight="1" thickBot="1" x14ac:dyDescent="0.45">
      <c r="A1"/>
      <c r="B1" s="272" t="s">
        <v>84</v>
      </c>
      <c r="C1" s="273"/>
      <c r="D1" s="273"/>
      <c r="E1" s="273"/>
      <c r="F1" s="273"/>
      <c r="G1" s="274"/>
      <c r="H1" s="83"/>
      <c r="I1" s="145"/>
      <c r="J1" s="145"/>
      <c r="K1" s="145"/>
      <c r="L1" s="58"/>
      <c r="M1" s="58"/>
      <c r="N1" s="58"/>
      <c r="O1" s="110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4" customHeight="1" thickBot="1" x14ac:dyDescent="0.4">
      <c r="A2" s="156" t="s">
        <v>114</v>
      </c>
      <c r="B2" s="8" t="s">
        <v>69</v>
      </c>
      <c r="C2" s="156" t="s">
        <v>1</v>
      </c>
      <c r="D2" s="156" t="s">
        <v>70</v>
      </c>
      <c r="E2" s="156" t="s">
        <v>3</v>
      </c>
      <c r="F2" s="9" t="s">
        <v>136</v>
      </c>
      <c r="G2" s="9" t="s">
        <v>137</v>
      </c>
      <c r="H2" s="9" t="s">
        <v>138</v>
      </c>
      <c r="I2" s="9" t="s">
        <v>139</v>
      </c>
      <c r="J2" s="9" t="s">
        <v>140</v>
      </c>
      <c r="K2" s="9" t="s">
        <v>141</v>
      </c>
      <c r="L2" s="9"/>
      <c r="M2" s="9"/>
      <c r="N2" s="10"/>
      <c r="O2" s="9" t="s">
        <v>119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8.5" customHeight="1" thickBot="1" x14ac:dyDescent="0.4">
      <c r="A3" s="150">
        <v>82480</v>
      </c>
      <c r="B3" s="233" t="s">
        <v>109</v>
      </c>
      <c r="C3" s="169" t="s">
        <v>278</v>
      </c>
      <c r="D3" s="169">
        <v>1172</v>
      </c>
      <c r="E3" s="169" t="s">
        <v>146</v>
      </c>
      <c r="F3" s="149">
        <v>45</v>
      </c>
      <c r="G3" s="158"/>
      <c r="H3" s="23"/>
      <c r="I3" s="23"/>
      <c r="J3" s="23"/>
      <c r="K3" s="23"/>
      <c r="L3" s="23"/>
      <c r="M3" s="23"/>
      <c r="N3" s="24"/>
      <c r="O3" s="24"/>
      <c r="P3" s="269">
        <f>IF(Q3=5,SUM(F3:N3)-SMALL(F3:N3,1)-SMALL(F3:N3,2),IF(Q3=6,SUM(F3:N3)-SMALL(F3:N3,1),SUM(F3:N3)))+O3</f>
        <v>45</v>
      </c>
      <c r="Q3" s="26">
        <f t="shared" ref="Q3:Q15" si="0">COUNTA(F3:N3)</f>
        <v>1</v>
      </c>
      <c r="R3" s="143">
        <f>SUM(F3:N3)+O3</f>
        <v>45</v>
      </c>
      <c r="S3" s="27"/>
      <c r="T3" s="28">
        <v>10</v>
      </c>
      <c r="U3" s="141" t="s">
        <v>142</v>
      </c>
      <c r="V3" s="30">
        <f>SUMIF($D$3:$D$76,T3,$P$3:$P$76)</f>
        <v>25</v>
      </c>
      <c r="W3" s="31"/>
      <c r="X3" s="32">
        <f>SUMIF($D$3:$D$101,T3,$P$3:$P$101)</f>
        <v>25</v>
      </c>
      <c r="Y3" s="19"/>
      <c r="Z3" s="33"/>
      <c r="AA3" s="33"/>
      <c r="AB3" s="33"/>
      <c r="AC3" s="33"/>
    </row>
    <row r="4" spans="1:29" ht="29.1" customHeight="1" thickBot="1" x14ac:dyDescent="0.45">
      <c r="A4" s="180">
        <v>118225</v>
      </c>
      <c r="B4" s="233" t="s">
        <v>109</v>
      </c>
      <c r="C4" s="169" t="s">
        <v>279</v>
      </c>
      <c r="D4" s="169">
        <v>1843</v>
      </c>
      <c r="E4" s="169" t="s">
        <v>153</v>
      </c>
      <c r="F4" s="158">
        <v>35</v>
      </c>
      <c r="G4" s="158"/>
      <c r="H4" s="23"/>
      <c r="I4" s="161"/>
      <c r="J4" s="161"/>
      <c r="K4" s="23"/>
      <c r="L4" s="153"/>
      <c r="M4" s="153"/>
      <c r="N4" s="154"/>
      <c r="O4" s="24"/>
      <c r="P4" s="25">
        <f t="shared" ref="P4:P14" si="1">IF(Q4=6,SUM(F4:N4)-SMALL(F4:N4,1)-SMALL(F4:N4,2),IF(Q4=6,SUM(F4:N4)-SMALL(F4:N4,1),SUM(F4:N4)))</f>
        <v>35</v>
      </c>
      <c r="Q4" s="26">
        <f t="shared" si="0"/>
        <v>1</v>
      </c>
      <c r="R4" s="143">
        <f t="shared" ref="R4:R11" si="2">SUM(F4:N4)</f>
        <v>35</v>
      </c>
      <c r="S4" s="27"/>
      <c r="T4" s="28">
        <v>48</v>
      </c>
      <c r="U4" s="141" t="s">
        <v>143</v>
      </c>
      <c r="V4" s="30">
        <f t="shared" ref="V4:V41" si="3">SUMIF($D$3:$D$76,T4,$P$3:$P$76)</f>
        <v>0</v>
      </c>
      <c r="W4" s="31"/>
      <c r="X4" s="32">
        <f t="shared" ref="X4:X64" si="4">SUMIF($D$3:$D$101,T4,$P$3:$P$101)</f>
        <v>0</v>
      </c>
      <c r="Y4" s="19"/>
      <c r="Z4" s="33"/>
      <c r="AA4" s="33"/>
      <c r="AB4" s="33"/>
      <c r="AC4" s="33"/>
    </row>
    <row r="5" spans="1:29" ht="29.1" customHeight="1" thickBot="1" x14ac:dyDescent="0.45">
      <c r="A5" s="203">
        <v>126982</v>
      </c>
      <c r="B5" s="148" t="s">
        <v>109</v>
      </c>
      <c r="C5" s="171" t="s">
        <v>280</v>
      </c>
      <c r="D5" s="171">
        <v>10</v>
      </c>
      <c r="E5" s="171" t="s">
        <v>142</v>
      </c>
      <c r="F5" s="158">
        <v>25</v>
      </c>
      <c r="G5" s="158"/>
      <c r="H5" s="23"/>
      <c r="I5" s="161"/>
      <c r="J5" s="153"/>
      <c r="K5" s="23"/>
      <c r="L5" s="153"/>
      <c r="M5" s="153"/>
      <c r="N5" s="154"/>
      <c r="O5" s="24"/>
      <c r="P5" s="25">
        <f t="shared" si="1"/>
        <v>25</v>
      </c>
      <c r="Q5" s="26">
        <f t="shared" si="0"/>
        <v>1</v>
      </c>
      <c r="R5" s="143">
        <f t="shared" si="2"/>
        <v>25</v>
      </c>
      <c r="S5" s="27"/>
      <c r="T5" s="28">
        <v>1132</v>
      </c>
      <c r="U5" s="141" t="s">
        <v>144</v>
      </c>
      <c r="V5" s="30">
        <f t="shared" si="3"/>
        <v>0</v>
      </c>
      <c r="W5" s="31"/>
      <c r="X5" s="32">
        <f t="shared" si="4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48">
        <v>77088</v>
      </c>
      <c r="B6" s="148" t="s">
        <v>109</v>
      </c>
      <c r="C6" s="169" t="s">
        <v>281</v>
      </c>
      <c r="D6" s="169">
        <v>1180</v>
      </c>
      <c r="E6" s="169" t="s">
        <v>148</v>
      </c>
      <c r="F6" s="149">
        <v>17</v>
      </c>
      <c r="G6" s="158"/>
      <c r="H6" s="23"/>
      <c r="I6" s="23"/>
      <c r="J6" s="23"/>
      <c r="K6" s="23"/>
      <c r="L6" s="23"/>
      <c r="M6" s="23"/>
      <c r="N6" s="24"/>
      <c r="O6" s="24"/>
      <c r="P6" s="25">
        <f t="shared" si="1"/>
        <v>17</v>
      </c>
      <c r="Q6" s="26">
        <f t="shared" si="0"/>
        <v>1</v>
      </c>
      <c r="R6" s="143">
        <f t="shared" si="2"/>
        <v>17</v>
      </c>
      <c r="S6" s="27"/>
      <c r="T6" s="28">
        <v>1140</v>
      </c>
      <c r="U6" s="141" t="s">
        <v>145</v>
      </c>
      <c r="V6" s="30">
        <f t="shared" si="3"/>
        <v>0</v>
      </c>
      <c r="W6" s="31"/>
      <c r="X6" s="32">
        <f t="shared" si="4"/>
        <v>0</v>
      </c>
      <c r="Y6" s="19"/>
      <c r="Z6" s="33"/>
      <c r="AA6" s="33"/>
      <c r="AB6" s="33"/>
      <c r="AC6" s="33"/>
    </row>
    <row r="7" spans="1:29" ht="29.1" customHeight="1" thickBot="1" x14ac:dyDescent="0.45">
      <c r="A7" s="148"/>
      <c r="B7" s="148" t="s">
        <v>111</v>
      </c>
      <c r="C7" s="169"/>
      <c r="D7" s="169"/>
      <c r="E7" s="169"/>
      <c r="F7" s="158"/>
      <c r="G7" s="158"/>
      <c r="H7" s="23"/>
      <c r="I7" s="161"/>
      <c r="J7" s="153"/>
      <c r="K7" s="23"/>
      <c r="L7" s="153"/>
      <c r="M7" s="153"/>
      <c r="N7" s="154"/>
      <c r="O7" s="24"/>
      <c r="P7" s="25">
        <f t="shared" si="1"/>
        <v>0</v>
      </c>
      <c r="Q7" s="26">
        <f t="shared" si="0"/>
        <v>0</v>
      </c>
      <c r="R7" s="143">
        <f t="shared" si="2"/>
        <v>0</v>
      </c>
      <c r="S7" s="27"/>
      <c r="T7" s="28">
        <v>1172</v>
      </c>
      <c r="U7" s="141" t="s">
        <v>146</v>
      </c>
      <c r="V7" s="30">
        <f t="shared" si="3"/>
        <v>45</v>
      </c>
      <c r="W7" s="31"/>
      <c r="X7" s="32">
        <f t="shared" si="4"/>
        <v>45</v>
      </c>
      <c r="Y7" s="19"/>
      <c r="Z7" s="33"/>
      <c r="AA7" s="33"/>
      <c r="AB7" s="33"/>
      <c r="AC7" s="33"/>
    </row>
    <row r="8" spans="1:29" ht="29.1" customHeight="1" thickBot="1" x14ac:dyDescent="0.4">
      <c r="A8" s="148"/>
      <c r="B8" s="148" t="s">
        <v>111</v>
      </c>
      <c r="C8" s="169"/>
      <c r="D8" s="169"/>
      <c r="E8" s="169"/>
      <c r="F8" s="149"/>
      <c r="G8" s="158"/>
      <c r="H8" s="23"/>
      <c r="I8" s="23"/>
      <c r="J8" s="23"/>
      <c r="K8" s="23"/>
      <c r="L8" s="23"/>
      <c r="M8" s="23"/>
      <c r="N8" s="24"/>
      <c r="O8" s="24"/>
      <c r="P8" s="25">
        <f t="shared" si="1"/>
        <v>0</v>
      </c>
      <c r="Q8" s="26">
        <f t="shared" si="0"/>
        <v>0</v>
      </c>
      <c r="R8" s="143">
        <f t="shared" si="2"/>
        <v>0</v>
      </c>
      <c r="S8" s="27"/>
      <c r="T8" s="28">
        <v>1174</v>
      </c>
      <c r="U8" s="141" t="s">
        <v>147</v>
      </c>
      <c r="V8" s="30">
        <f t="shared" si="3"/>
        <v>0</v>
      </c>
      <c r="W8" s="31"/>
      <c r="X8" s="32">
        <f t="shared" si="4"/>
        <v>0</v>
      </c>
      <c r="Y8" s="19"/>
      <c r="Z8" s="33"/>
      <c r="AA8" s="33"/>
      <c r="AB8" s="33"/>
      <c r="AC8" s="33"/>
    </row>
    <row r="9" spans="1:29" ht="29.1" customHeight="1" thickBot="1" x14ac:dyDescent="0.4">
      <c r="A9" s="148"/>
      <c r="B9" s="148" t="s">
        <v>111</v>
      </c>
      <c r="C9" s="169"/>
      <c r="D9" s="169"/>
      <c r="E9" s="169"/>
      <c r="F9" s="149"/>
      <c r="G9" s="158"/>
      <c r="H9" s="23"/>
      <c r="I9" s="23"/>
      <c r="J9" s="23"/>
      <c r="K9" s="23"/>
      <c r="L9" s="23"/>
      <c r="M9" s="23"/>
      <c r="N9" s="24"/>
      <c r="O9" s="24"/>
      <c r="P9" s="25">
        <f t="shared" si="1"/>
        <v>0</v>
      </c>
      <c r="Q9" s="26">
        <f t="shared" si="0"/>
        <v>0</v>
      </c>
      <c r="R9" s="143">
        <f t="shared" si="2"/>
        <v>0</v>
      </c>
      <c r="S9" s="27"/>
      <c r="T9" s="28">
        <v>1180</v>
      </c>
      <c r="U9" s="141" t="s">
        <v>148</v>
      </c>
      <c r="V9" s="30">
        <f t="shared" si="3"/>
        <v>17</v>
      </c>
      <c r="W9" s="31"/>
      <c r="X9" s="32">
        <f t="shared" si="4"/>
        <v>17</v>
      </c>
      <c r="Y9" s="19"/>
      <c r="Z9" s="33"/>
      <c r="AA9" s="33"/>
      <c r="AB9" s="33"/>
      <c r="AC9" s="33"/>
    </row>
    <row r="10" spans="1:29" ht="29.1" customHeight="1" thickBot="1" x14ac:dyDescent="0.4">
      <c r="A10" s="148"/>
      <c r="B10" s="148" t="s">
        <v>111</v>
      </c>
      <c r="C10" s="171"/>
      <c r="D10" s="171"/>
      <c r="E10" s="171"/>
      <c r="F10" s="149"/>
      <c r="G10" s="158"/>
      <c r="H10" s="23"/>
      <c r="I10" s="23"/>
      <c r="J10" s="23"/>
      <c r="K10" s="23"/>
      <c r="L10" s="23"/>
      <c r="M10" s="23"/>
      <c r="N10" s="24"/>
      <c r="O10" s="24"/>
      <c r="P10" s="25">
        <f t="shared" si="1"/>
        <v>0</v>
      </c>
      <c r="Q10" s="26">
        <f t="shared" si="0"/>
        <v>0</v>
      </c>
      <c r="R10" s="143">
        <f t="shared" si="2"/>
        <v>0</v>
      </c>
      <c r="S10" s="27"/>
      <c r="T10" s="28">
        <v>1298</v>
      </c>
      <c r="U10" s="141" t="s">
        <v>149</v>
      </c>
      <c r="V10" s="30">
        <f t="shared" si="3"/>
        <v>0</v>
      </c>
      <c r="W10" s="31"/>
      <c r="X10" s="32">
        <f t="shared" si="4"/>
        <v>0</v>
      </c>
      <c r="Y10" s="19"/>
      <c r="Z10" s="33"/>
      <c r="AA10" s="33"/>
      <c r="AB10" s="33"/>
      <c r="AC10" s="33"/>
    </row>
    <row r="11" spans="1:29" ht="29.1" customHeight="1" thickBot="1" x14ac:dyDescent="0.4">
      <c r="A11" s="203"/>
      <c r="B11" s="148" t="s">
        <v>111</v>
      </c>
      <c r="C11" s="217"/>
      <c r="D11" s="217"/>
      <c r="E11" s="217"/>
      <c r="F11" s="206"/>
      <c r="G11" s="216"/>
      <c r="H11" s="23"/>
      <c r="I11" s="206"/>
      <c r="J11" s="206"/>
      <c r="K11" s="23"/>
      <c r="L11" s="206"/>
      <c r="M11" s="206"/>
      <c r="N11" s="207"/>
      <c r="O11" s="24"/>
      <c r="P11" s="25">
        <f t="shared" si="1"/>
        <v>0</v>
      </c>
      <c r="Q11" s="26">
        <f t="shared" si="0"/>
        <v>0</v>
      </c>
      <c r="R11" s="143">
        <f t="shared" si="2"/>
        <v>0</v>
      </c>
      <c r="S11" s="27"/>
      <c r="T11" s="28">
        <v>1317</v>
      </c>
      <c r="U11" s="141" t="s">
        <v>150</v>
      </c>
      <c r="V11" s="30">
        <f t="shared" si="3"/>
        <v>0</v>
      </c>
      <c r="W11" s="31"/>
      <c r="X11" s="32">
        <f t="shared" si="4"/>
        <v>0</v>
      </c>
      <c r="Y11" s="19"/>
      <c r="Z11" s="33"/>
      <c r="AA11" s="33"/>
      <c r="AB11" s="33"/>
      <c r="AC11" s="33"/>
    </row>
    <row r="12" spans="1:29" ht="29.1" customHeight="1" thickBot="1" x14ac:dyDescent="0.4">
      <c r="A12" s="255"/>
      <c r="B12" s="148" t="s">
        <v>111</v>
      </c>
      <c r="C12" s="217"/>
      <c r="D12" s="217"/>
      <c r="E12" s="217"/>
      <c r="F12" s="206"/>
      <c r="G12" s="216"/>
      <c r="H12" s="23"/>
      <c r="I12" s="206"/>
      <c r="J12" s="206"/>
      <c r="K12" s="23"/>
      <c r="L12" s="206"/>
      <c r="M12" s="206"/>
      <c r="N12" s="207"/>
      <c r="O12" s="24"/>
      <c r="P12" s="25">
        <f t="shared" si="1"/>
        <v>0</v>
      </c>
      <c r="Q12" s="26">
        <f t="shared" si="0"/>
        <v>0</v>
      </c>
      <c r="R12" s="143">
        <v>0</v>
      </c>
      <c r="S12" s="27"/>
      <c r="T12" s="28">
        <v>1347</v>
      </c>
      <c r="U12" s="141" t="s">
        <v>45</v>
      </c>
      <c r="V12" s="30">
        <f t="shared" si="3"/>
        <v>0</v>
      </c>
      <c r="W12" s="31"/>
      <c r="X12" s="32">
        <f t="shared" si="4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203"/>
      <c r="B13" s="148" t="s">
        <v>111</v>
      </c>
      <c r="C13" s="217"/>
      <c r="D13" s="217"/>
      <c r="E13" s="217"/>
      <c r="F13" s="206"/>
      <c r="G13" s="216"/>
      <c r="H13" s="23"/>
      <c r="I13" s="206"/>
      <c r="J13" s="206"/>
      <c r="K13" s="23"/>
      <c r="L13" s="206"/>
      <c r="M13" s="206"/>
      <c r="N13" s="207"/>
      <c r="O13" s="24"/>
      <c r="P13" s="25">
        <f t="shared" si="1"/>
        <v>0</v>
      </c>
      <c r="Q13" s="26">
        <f t="shared" si="0"/>
        <v>0</v>
      </c>
      <c r="R13" s="143">
        <v>0</v>
      </c>
      <c r="S13" s="27"/>
      <c r="T13" s="28">
        <v>1451</v>
      </c>
      <c r="U13" s="141" t="s">
        <v>151</v>
      </c>
      <c r="V13" s="30">
        <f t="shared" si="3"/>
        <v>0</v>
      </c>
      <c r="W13" s="31"/>
      <c r="X13" s="32">
        <f t="shared" si="4"/>
        <v>0</v>
      </c>
      <c r="Y13" s="19"/>
      <c r="Z13" s="33"/>
      <c r="AA13" s="33"/>
      <c r="AB13" s="33"/>
      <c r="AC13" s="33"/>
    </row>
    <row r="14" spans="1:29" ht="29.1" customHeight="1" thickBot="1" x14ac:dyDescent="0.4">
      <c r="A14" s="203"/>
      <c r="B14" s="148" t="s">
        <v>111</v>
      </c>
      <c r="C14" s="217"/>
      <c r="D14" s="217"/>
      <c r="E14" s="217"/>
      <c r="F14" s="206"/>
      <c r="G14" s="216"/>
      <c r="H14" s="23"/>
      <c r="I14" s="206"/>
      <c r="J14" s="206"/>
      <c r="K14" s="23"/>
      <c r="L14" s="206"/>
      <c r="M14" s="206"/>
      <c r="N14" s="207"/>
      <c r="O14" s="24"/>
      <c r="P14" s="25">
        <f t="shared" si="1"/>
        <v>0</v>
      </c>
      <c r="Q14" s="26">
        <f t="shared" si="0"/>
        <v>0</v>
      </c>
      <c r="R14" s="143">
        <v>0</v>
      </c>
      <c r="S14" s="27"/>
      <c r="T14" s="28">
        <v>1757</v>
      </c>
      <c r="U14" s="141" t="s">
        <v>152</v>
      </c>
      <c r="V14" s="30">
        <f t="shared" si="3"/>
        <v>0</v>
      </c>
      <c r="W14" s="31"/>
      <c r="X14" s="32">
        <f t="shared" si="4"/>
        <v>0</v>
      </c>
      <c r="Y14" s="19"/>
      <c r="Z14" s="6"/>
      <c r="AA14" s="6"/>
      <c r="AB14" s="6"/>
      <c r="AC14" s="6"/>
    </row>
    <row r="15" spans="1:29" ht="29.1" customHeight="1" thickBot="1" x14ac:dyDescent="0.4">
      <c r="A15" s="203"/>
      <c r="B15" s="148" t="s">
        <v>111</v>
      </c>
      <c r="C15" s="217"/>
      <c r="D15" s="217"/>
      <c r="E15" s="217"/>
      <c r="F15" s="206"/>
      <c r="G15" s="216"/>
      <c r="H15" s="23"/>
      <c r="I15" s="206"/>
      <c r="J15" s="206"/>
      <c r="K15" s="23"/>
      <c r="L15" s="206"/>
      <c r="M15" s="206"/>
      <c r="N15" s="207"/>
      <c r="O15" s="24"/>
      <c r="P15" s="25">
        <f>IF(Q15=7,SUM(F15:N15)-SMALL(F15:N15,1)-SMALL(F15:N15,2),IF(Q15=6,SUM(F15:N15)-SMALL(F15:N15,1),SUM(F15:N15)))</f>
        <v>0</v>
      </c>
      <c r="Q15" s="26">
        <f t="shared" si="0"/>
        <v>0</v>
      </c>
      <c r="R15" s="143">
        <v>0</v>
      </c>
      <c r="S15" s="27"/>
      <c r="T15" s="28">
        <v>1773</v>
      </c>
      <c r="U15" s="141" t="s">
        <v>71</v>
      </c>
      <c r="V15" s="30">
        <f t="shared" si="3"/>
        <v>0</v>
      </c>
      <c r="W15" s="31"/>
      <c r="X15" s="32">
        <f t="shared" si="4"/>
        <v>0</v>
      </c>
      <c r="Y15" s="19"/>
      <c r="Z15" s="33"/>
      <c r="AA15" s="33"/>
      <c r="AB15" s="33"/>
      <c r="AC15" s="33"/>
    </row>
    <row r="16" spans="1:29" ht="29.1" customHeight="1" thickBot="1" x14ac:dyDescent="0.4">
      <c r="A16" s="203"/>
      <c r="B16" s="203"/>
      <c r="C16" s="217"/>
      <c r="D16" s="217"/>
      <c r="E16" s="217"/>
      <c r="F16" s="206"/>
      <c r="G16" s="216"/>
      <c r="H16" s="206"/>
      <c r="I16" s="206"/>
      <c r="J16" s="206"/>
      <c r="K16" s="206"/>
      <c r="L16" s="206"/>
      <c r="M16" s="206"/>
      <c r="N16" s="207"/>
      <c r="O16" s="24"/>
      <c r="P16" s="25"/>
      <c r="Q16" s="26"/>
      <c r="R16" s="143"/>
      <c r="S16" s="27"/>
      <c r="T16" s="28">
        <v>1843</v>
      </c>
      <c r="U16" s="141" t="s">
        <v>153</v>
      </c>
      <c r="V16" s="30">
        <f t="shared" si="3"/>
        <v>35</v>
      </c>
      <c r="W16" s="31"/>
      <c r="X16" s="32">
        <f t="shared" si="4"/>
        <v>35</v>
      </c>
      <c r="Y16" s="19"/>
      <c r="Z16" s="33"/>
      <c r="AA16" s="33"/>
      <c r="AB16" s="33"/>
      <c r="AC16" s="33"/>
    </row>
    <row r="17" spans="1:29" ht="29.1" customHeight="1" thickBot="1" x14ac:dyDescent="0.4">
      <c r="A17" s="203"/>
      <c r="B17" s="203"/>
      <c r="C17" s="217"/>
      <c r="D17" s="217"/>
      <c r="E17" s="217"/>
      <c r="F17" s="206"/>
      <c r="G17" s="216"/>
      <c r="H17" s="206"/>
      <c r="I17" s="206"/>
      <c r="J17" s="206"/>
      <c r="K17" s="206"/>
      <c r="L17" s="206"/>
      <c r="M17" s="206"/>
      <c r="N17" s="207"/>
      <c r="O17" s="24"/>
      <c r="P17" s="25"/>
      <c r="Q17" s="26"/>
      <c r="R17" s="143"/>
      <c r="S17" s="27"/>
      <c r="T17" s="28">
        <v>1988</v>
      </c>
      <c r="U17" s="141" t="s">
        <v>154</v>
      </c>
      <c r="V17" s="30">
        <f t="shared" si="3"/>
        <v>0</v>
      </c>
      <c r="W17" s="31"/>
      <c r="X17" s="32">
        <f t="shared" si="4"/>
        <v>0</v>
      </c>
      <c r="Y17" s="19"/>
      <c r="Z17" s="33"/>
      <c r="AA17" s="33"/>
      <c r="AB17" s="33"/>
      <c r="AC17" s="33"/>
    </row>
    <row r="18" spans="1:29" ht="29.1" customHeight="1" thickBot="1" x14ac:dyDescent="0.4">
      <c r="A18" s="203"/>
      <c r="B18" s="203"/>
      <c r="C18" s="217"/>
      <c r="D18" s="217"/>
      <c r="E18" s="217"/>
      <c r="F18" s="206"/>
      <c r="G18" s="216"/>
      <c r="H18" s="206"/>
      <c r="I18" s="206"/>
      <c r="J18" s="206"/>
      <c r="K18" s="206"/>
      <c r="L18" s="206"/>
      <c r="M18" s="206"/>
      <c r="N18" s="207"/>
      <c r="O18" s="24"/>
      <c r="P18" s="25"/>
      <c r="Q18" s="26"/>
      <c r="R18" s="143"/>
      <c r="S18" s="27"/>
      <c r="T18" s="28">
        <v>2005</v>
      </c>
      <c r="U18" s="141" t="s">
        <v>155</v>
      </c>
      <c r="V18" s="30">
        <f t="shared" si="3"/>
        <v>0</v>
      </c>
      <c r="W18" s="31"/>
      <c r="X18" s="32">
        <f t="shared" si="4"/>
        <v>0</v>
      </c>
      <c r="Y18" s="19"/>
      <c r="Z18" s="6"/>
      <c r="AA18" s="6"/>
      <c r="AB18" s="6"/>
      <c r="AC18" s="6"/>
    </row>
    <row r="19" spans="1:29" ht="29.1" customHeight="1" thickBot="1" x14ac:dyDescent="0.4">
      <c r="A19" s="203"/>
      <c r="B19" s="203"/>
      <c r="C19" s="217"/>
      <c r="D19" s="217"/>
      <c r="E19" s="217"/>
      <c r="F19" s="206"/>
      <c r="G19" s="216"/>
      <c r="H19" s="206"/>
      <c r="I19" s="206"/>
      <c r="J19" s="206"/>
      <c r="K19" s="206"/>
      <c r="L19" s="206"/>
      <c r="M19" s="206"/>
      <c r="N19" s="207"/>
      <c r="O19" s="24"/>
      <c r="P19" s="25"/>
      <c r="Q19" s="26"/>
      <c r="R19" s="143"/>
      <c r="S19" s="27"/>
      <c r="T19" s="28">
        <v>2015</v>
      </c>
      <c r="U19" s="141" t="s">
        <v>156</v>
      </c>
      <c r="V19" s="30">
        <f t="shared" si="3"/>
        <v>0</v>
      </c>
      <c r="W19" s="31"/>
      <c r="X19" s="32">
        <f t="shared" si="4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203"/>
      <c r="B20" s="203"/>
      <c r="C20" s="217"/>
      <c r="D20" s="217"/>
      <c r="E20" s="217"/>
      <c r="F20" s="206"/>
      <c r="G20" s="216"/>
      <c r="H20" s="206"/>
      <c r="I20" s="206"/>
      <c r="J20" s="206"/>
      <c r="K20" s="206"/>
      <c r="L20" s="206"/>
      <c r="M20" s="206"/>
      <c r="N20" s="207"/>
      <c r="O20" s="24"/>
      <c r="P20" s="25"/>
      <c r="Q20" s="26"/>
      <c r="R20" s="143"/>
      <c r="S20" s="27"/>
      <c r="T20" s="28">
        <v>2041</v>
      </c>
      <c r="U20" s="141" t="s">
        <v>157</v>
      </c>
      <c r="V20" s="30">
        <f t="shared" si="3"/>
        <v>0</v>
      </c>
      <c r="W20" s="31"/>
      <c r="X20" s="32">
        <f t="shared" si="4"/>
        <v>0</v>
      </c>
      <c r="Y20" s="19"/>
      <c r="Z20" s="6"/>
      <c r="AA20" s="6"/>
      <c r="AB20" s="6"/>
      <c r="AC20" s="6"/>
    </row>
    <row r="21" spans="1:29" ht="29.1" customHeight="1" thickBot="1" x14ac:dyDescent="0.4">
      <c r="A21" s="203"/>
      <c r="B21" s="203"/>
      <c r="C21" s="217"/>
      <c r="D21" s="217"/>
      <c r="E21" s="217"/>
      <c r="F21" s="206"/>
      <c r="G21" s="216"/>
      <c r="H21" s="206"/>
      <c r="I21" s="206"/>
      <c r="J21" s="206"/>
      <c r="K21" s="206"/>
      <c r="L21" s="206"/>
      <c r="M21" s="206"/>
      <c r="N21" s="207"/>
      <c r="O21" s="24"/>
      <c r="P21" s="25"/>
      <c r="Q21" s="26"/>
      <c r="R21" s="143"/>
      <c r="S21" s="27"/>
      <c r="T21" s="28">
        <v>2055</v>
      </c>
      <c r="U21" s="141" t="s">
        <v>158</v>
      </c>
      <c r="V21" s="30">
        <f t="shared" si="3"/>
        <v>0</v>
      </c>
      <c r="W21" s="31"/>
      <c r="X21" s="32">
        <f t="shared" si="4"/>
        <v>0</v>
      </c>
      <c r="Y21" s="19"/>
      <c r="Z21" s="6"/>
      <c r="AA21" s="6"/>
      <c r="AB21" s="6"/>
      <c r="AC21" s="6"/>
    </row>
    <row r="22" spans="1:29" ht="29.1" customHeight="1" thickBot="1" x14ac:dyDescent="0.4">
      <c r="A22" s="203"/>
      <c r="B22" s="203"/>
      <c r="C22" s="217"/>
      <c r="D22" s="217"/>
      <c r="E22" s="217"/>
      <c r="F22" s="206"/>
      <c r="G22" s="216"/>
      <c r="H22" s="206"/>
      <c r="I22" s="206"/>
      <c r="J22" s="206"/>
      <c r="K22" s="206"/>
      <c r="L22" s="206"/>
      <c r="M22" s="206"/>
      <c r="N22" s="207"/>
      <c r="O22" s="24"/>
      <c r="P22" s="25"/>
      <c r="Q22" s="26"/>
      <c r="R22" s="143"/>
      <c r="S22" s="27"/>
      <c r="T22" s="28">
        <v>2057</v>
      </c>
      <c r="U22" s="141" t="s">
        <v>159</v>
      </c>
      <c r="V22" s="30">
        <f t="shared" si="3"/>
        <v>0</v>
      </c>
      <c r="W22" s="31"/>
      <c r="X22" s="32">
        <f t="shared" si="4"/>
        <v>0</v>
      </c>
      <c r="Y22" s="19"/>
      <c r="Z22" s="6"/>
      <c r="AA22" s="6"/>
      <c r="AB22" s="6"/>
      <c r="AC22" s="6"/>
    </row>
    <row r="23" spans="1:29" ht="29.1" customHeight="1" thickBot="1" x14ac:dyDescent="0.4">
      <c r="A23" s="203"/>
      <c r="B23" s="203"/>
      <c r="C23" s="217"/>
      <c r="D23" s="217"/>
      <c r="E23" s="217"/>
      <c r="F23" s="206"/>
      <c r="G23" s="216"/>
      <c r="H23" s="206"/>
      <c r="I23" s="206"/>
      <c r="J23" s="206"/>
      <c r="K23" s="206"/>
      <c r="L23" s="206"/>
      <c r="M23" s="206"/>
      <c r="N23" s="207"/>
      <c r="O23" s="24"/>
      <c r="P23" s="25"/>
      <c r="Q23" s="26"/>
      <c r="R23" s="143"/>
      <c r="S23" s="27"/>
      <c r="T23" s="28">
        <v>2112</v>
      </c>
      <c r="U23" s="141" t="s">
        <v>160</v>
      </c>
      <c r="V23" s="30">
        <f t="shared" si="3"/>
        <v>0</v>
      </c>
      <c r="W23" s="31"/>
      <c r="X23" s="32">
        <f t="shared" si="4"/>
        <v>0</v>
      </c>
      <c r="Y23" s="19"/>
      <c r="Z23" s="6"/>
      <c r="AA23" s="6"/>
      <c r="AB23" s="6"/>
      <c r="AC23" s="6"/>
    </row>
    <row r="24" spans="1:29" ht="29.1" customHeight="1" thickBot="1" x14ac:dyDescent="0.4">
      <c r="A24" s="203"/>
      <c r="B24" s="203"/>
      <c r="C24" s="217"/>
      <c r="D24" s="217"/>
      <c r="E24" s="217"/>
      <c r="F24" s="206"/>
      <c r="G24" s="216"/>
      <c r="H24" s="206"/>
      <c r="I24" s="206"/>
      <c r="J24" s="206"/>
      <c r="K24" s="206"/>
      <c r="L24" s="206"/>
      <c r="M24" s="206"/>
      <c r="N24" s="207"/>
      <c r="O24" s="24"/>
      <c r="P24" s="25"/>
      <c r="Q24" s="26"/>
      <c r="R24" s="143"/>
      <c r="S24" s="27"/>
      <c r="T24" s="28">
        <v>2140</v>
      </c>
      <c r="U24" s="141" t="s">
        <v>161</v>
      </c>
      <c r="V24" s="30">
        <f t="shared" si="3"/>
        <v>0</v>
      </c>
      <c r="W24" s="31"/>
      <c r="X24" s="32">
        <f t="shared" si="4"/>
        <v>0</v>
      </c>
      <c r="Y24" s="19"/>
      <c r="Z24" s="6"/>
      <c r="AA24" s="6"/>
      <c r="AB24" s="6"/>
      <c r="AC24" s="6"/>
    </row>
    <row r="25" spans="1:29" ht="29.1" customHeight="1" thickBot="1" x14ac:dyDescent="0.4">
      <c r="A25" s="203"/>
      <c r="B25" s="203"/>
      <c r="C25" s="217"/>
      <c r="D25" s="217"/>
      <c r="E25" s="217"/>
      <c r="F25" s="206"/>
      <c r="G25" s="216"/>
      <c r="H25" s="206"/>
      <c r="I25" s="206"/>
      <c r="J25" s="206"/>
      <c r="K25" s="206"/>
      <c r="L25" s="206"/>
      <c r="M25" s="206"/>
      <c r="N25" s="207"/>
      <c r="O25" s="24"/>
      <c r="P25" s="25"/>
      <c r="Q25" s="26"/>
      <c r="R25" s="143"/>
      <c r="S25" s="27"/>
      <c r="T25" s="28">
        <v>2142</v>
      </c>
      <c r="U25" s="141" t="s">
        <v>162</v>
      </c>
      <c r="V25" s="30">
        <f t="shared" si="3"/>
        <v>0</v>
      </c>
      <c r="W25" s="31"/>
      <c r="X25" s="32">
        <f t="shared" si="4"/>
        <v>0</v>
      </c>
      <c r="Y25" s="19"/>
      <c r="Z25" s="6"/>
      <c r="AA25" s="6"/>
      <c r="AB25" s="6"/>
      <c r="AC25" s="6"/>
    </row>
    <row r="26" spans="1:29" ht="29.1" customHeight="1" thickBot="1" x14ac:dyDescent="0.4">
      <c r="A26" s="203"/>
      <c r="B26" s="203"/>
      <c r="C26" s="217"/>
      <c r="D26" s="217"/>
      <c r="E26" s="217"/>
      <c r="F26" s="206"/>
      <c r="G26" s="216"/>
      <c r="H26" s="206"/>
      <c r="I26" s="206"/>
      <c r="J26" s="206"/>
      <c r="K26" s="206"/>
      <c r="L26" s="206"/>
      <c r="M26" s="206"/>
      <c r="N26" s="207"/>
      <c r="O26" s="24"/>
      <c r="P26" s="25"/>
      <c r="Q26" s="26"/>
      <c r="R26" s="143"/>
      <c r="S26" s="27"/>
      <c r="T26" s="28">
        <v>2144</v>
      </c>
      <c r="U26" s="141" t="s">
        <v>163</v>
      </c>
      <c r="V26" s="30">
        <f t="shared" si="3"/>
        <v>0</v>
      </c>
      <c r="W26" s="31"/>
      <c r="X26" s="32">
        <f t="shared" si="4"/>
        <v>0</v>
      </c>
      <c r="Y26" s="19"/>
      <c r="Z26" s="6"/>
      <c r="AA26" s="6"/>
      <c r="AB26" s="6"/>
      <c r="AC26" s="6"/>
    </row>
    <row r="27" spans="1:29" ht="29.1" customHeight="1" thickBot="1" x14ac:dyDescent="0.4">
      <c r="A27" s="203"/>
      <c r="B27" s="203"/>
      <c r="C27" s="217"/>
      <c r="D27" s="217"/>
      <c r="E27" s="217"/>
      <c r="F27" s="206"/>
      <c r="G27" s="216"/>
      <c r="H27" s="206"/>
      <c r="I27" s="206"/>
      <c r="J27" s="206"/>
      <c r="K27" s="206"/>
      <c r="L27" s="206"/>
      <c r="M27" s="206"/>
      <c r="N27" s="207"/>
      <c r="O27" s="24"/>
      <c r="P27" s="25"/>
      <c r="Q27" s="26"/>
      <c r="R27" s="143"/>
      <c r="S27" s="27"/>
      <c r="T27" s="28">
        <v>2186</v>
      </c>
      <c r="U27" s="141" t="s">
        <v>164</v>
      </c>
      <c r="V27" s="30">
        <f t="shared" si="3"/>
        <v>0</v>
      </c>
      <c r="W27" s="31"/>
      <c r="X27" s="32">
        <f t="shared" si="4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203"/>
      <c r="B28" s="203"/>
      <c r="C28" s="217"/>
      <c r="D28" s="217"/>
      <c r="E28" s="217"/>
      <c r="F28" s="206"/>
      <c r="G28" s="216"/>
      <c r="H28" s="206"/>
      <c r="I28" s="206"/>
      <c r="J28" s="206"/>
      <c r="K28" s="206"/>
      <c r="L28" s="206"/>
      <c r="M28" s="206"/>
      <c r="N28" s="207"/>
      <c r="O28" s="24"/>
      <c r="P28" s="25"/>
      <c r="Q28" s="26"/>
      <c r="R28" s="143"/>
      <c r="S28" s="27"/>
      <c r="T28" s="28">
        <v>2236</v>
      </c>
      <c r="U28" s="141" t="s">
        <v>165</v>
      </c>
      <c r="V28" s="30">
        <f t="shared" si="3"/>
        <v>0</v>
      </c>
      <c r="W28" s="31"/>
      <c r="X28" s="32">
        <f t="shared" si="4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203"/>
      <c r="B29" s="203"/>
      <c r="C29" s="217"/>
      <c r="D29" s="217"/>
      <c r="E29" s="217"/>
      <c r="F29" s="206"/>
      <c r="G29" s="216"/>
      <c r="H29" s="206"/>
      <c r="I29" s="206"/>
      <c r="J29" s="206"/>
      <c r="K29" s="206"/>
      <c r="L29" s="206"/>
      <c r="M29" s="206"/>
      <c r="N29" s="207"/>
      <c r="O29" s="24"/>
      <c r="P29" s="25"/>
      <c r="Q29" s="26"/>
      <c r="R29" s="143"/>
      <c r="S29" s="27"/>
      <c r="T29" s="28">
        <v>2272</v>
      </c>
      <c r="U29" s="141" t="s">
        <v>166</v>
      </c>
      <c r="V29" s="30">
        <f t="shared" si="3"/>
        <v>0</v>
      </c>
      <c r="W29" s="31"/>
      <c r="X29" s="32">
        <f t="shared" si="4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203"/>
      <c r="B30" s="203"/>
      <c r="C30" s="217"/>
      <c r="D30" s="217"/>
      <c r="E30" s="217"/>
      <c r="F30" s="206"/>
      <c r="G30" s="216"/>
      <c r="H30" s="206"/>
      <c r="I30" s="206"/>
      <c r="J30" s="206"/>
      <c r="K30" s="206"/>
      <c r="L30" s="206"/>
      <c r="M30" s="206"/>
      <c r="N30" s="207"/>
      <c r="O30" s="24"/>
      <c r="P30" s="25"/>
      <c r="Q30" s="26"/>
      <c r="R30" s="143"/>
      <c r="S30" s="27"/>
      <c r="T30" s="28">
        <v>2362</v>
      </c>
      <c r="U30" s="141" t="s">
        <v>167</v>
      </c>
      <c r="V30" s="30">
        <f t="shared" si="3"/>
        <v>0</v>
      </c>
      <c r="W30" s="31"/>
      <c r="X30" s="32">
        <f t="shared" si="4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203"/>
      <c r="B31" s="203"/>
      <c r="C31" s="217"/>
      <c r="D31" s="217"/>
      <c r="E31" s="217"/>
      <c r="F31" s="206"/>
      <c r="G31" s="216"/>
      <c r="H31" s="206"/>
      <c r="I31" s="206"/>
      <c r="J31" s="206"/>
      <c r="K31" s="206"/>
      <c r="L31" s="206"/>
      <c r="M31" s="206"/>
      <c r="N31" s="207"/>
      <c r="O31" s="24"/>
      <c r="P31" s="25"/>
      <c r="Q31" s="26"/>
      <c r="R31" s="143"/>
      <c r="S31" s="27"/>
      <c r="T31" s="28">
        <v>2397</v>
      </c>
      <c r="U31" s="141" t="s">
        <v>168</v>
      </c>
      <c r="V31" s="30">
        <f t="shared" si="3"/>
        <v>0</v>
      </c>
      <c r="W31" s="31"/>
      <c r="X31" s="32">
        <f t="shared" si="4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203"/>
      <c r="B32" s="203"/>
      <c r="C32" s="217"/>
      <c r="D32" s="217"/>
      <c r="E32" s="217"/>
      <c r="F32" s="206"/>
      <c r="G32" s="216"/>
      <c r="H32" s="206"/>
      <c r="I32" s="206"/>
      <c r="J32" s="206"/>
      <c r="K32" s="206"/>
      <c r="L32" s="206"/>
      <c r="M32" s="206"/>
      <c r="N32" s="207"/>
      <c r="O32" s="24"/>
      <c r="P32" s="25"/>
      <c r="Q32" s="26"/>
      <c r="R32" s="143"/>
      <c r="S32" s="27"/>
      <c r="T32" s="28">
        <v>2403</v>
      </c>
      <c r="U32" s="141" t="s">
        <v>169</v>
      </c>
      <c r="V32" s="30">
        <f t="shared" si="3"/>
        <v>0</v>
      </c>
      <c r="W32" s="31"/>
      <c r="X32" s="32">
        <f t="shared" si="4"/>
        <v>0</v>
      </c>
      <c r="Y32" s="19"/>
      <c r="Z32" s="6"/>
      <c r="AA32" s="6"/>
      <c r="AB32" s="6"/>
      <c r="AC32" s="6"/>
    </row>
    <row r="33" spans="1:29" ht="29.1" customHeight="1" thickBot="1" x14ac:dyDescent="0.4">
      <c r="A33" s="203"/>
      <c r="B33" s="203"/>
      <c r="C33" s="217"/>
      <c r="D33" s="217"/>
      <c r="E33" s="217"/>
      <c r="F33" s="206"/>
      <c r="G33" s="216"/>
      <c r="H33" s="206"/>
      <c r="I33" s="206"/>
      <c r="J33" s="206"/>
      <c r="K33" s="206"/>
      <c r="L33" s="206"/>
      <c r="M33" s="206"/>
      <c r="N33" s="207"/>
      <c r="O33" s="24"/>
      <c r="P33" s="25"/>
      <c r="Q33" s="26"/>
      <c r="R33" s="143"/>
      <c r="S33" s="27"/>
      <c r="T33" s="28">
        <v>2415</v>
      </c>
      <c r="U33" s="141" t="s">
        <v>170</v>
      </c>
      <c r="V33" s="30">
        <f t="shared" si="3"/>
        <v>0</v>
      </c>
      <c r="W33" s="31"/>
      <c r="X33" s="32">
        <f t="shared" si="4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203"/>
      <c r="B34" s="203"/>
      <c r="C34" s="217"/>
      <c r="D34" s="217"/>
      <c r="E34" s="217"/>
      <c r="F34" s="206"/>
      <c r="G34" s="216"/>
      <c r="H34" s="206"/>
      <c r="I34" s="206"/>
      <c r="J34" s="206"/>
      <c r="K34" s="206"/>
      <c r="L34" s="206"/>
      <c r="M34" s="206"/>
      <c r="N34" s="207"/>
      <c r="O34" s="24"/>
      <c r="P34" s="25"/>
      <c r="Q34" s="26"/>
      <c r="R34" s="143"/>
      <c r="S34" s="27"/>
      <c r="T34" s="28">
        <v>2446</v>
      </c>
      <c r="U34" s="141" t="s">
        <v>171</v>
      </c>
      <c r="V34" s="30">
        <f t="shared" si="3"/>
        <v>0</v>
      </c>
      <c r="W34" s="31"/>
      <c r="X34" s="32">
        <f t="shared" si="4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203"/>
      <c r="B35" s="203"/>
      <c r="C35" s="217"/>
      <c r="D35" s="217"/>
      <c r="E35" s="217"/>
      <c r="F35" s="206"/>
      <c r="G35" s="216"/>
      <c r="H35" s="206"/>
      <c r="I35" s="206"/>
      <c r="J35" s="206"/>
      <c r="K35" s="206"/>
      <c r="L35" s="206"/>
      <c r="M35" s="206"/>
      <c r="N35" s="207"/>
      <c r="O35" s="24"/>
      <c r="P35" s="25"/>
      <c r="Q35" s="26"/>
      <c r="R35" s="143"/>
      <c r="S35" s="27"/>
      <c r="T35" s="28">
        <v>2455</v>
      </c>
      <c r="U35" s="141" t="s">
        <v>172</v>
      </c>
      <c r="V35" s="30">
        <f t="shared" si="3"/>
        <v>0</v>
      </c>
      <c r="W35" s="31"/>
      <c r="X35" s="32">
        <f t="shared" si="4"/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203"/>
      <c r="B36" s="203"/>
      <c r="C36" s="217"/>
      <c r="D36" s="217"/>
      <c r="E36" s="217"/>
      <c r="F36" s="206"/>
      <c r="G36" s="216"/>
      <c r="H36" s="206"/>
      <c r="I36" s="206"/>
      <c r="J36" s="206"/>
      <c r="K36" s="206"/>
      <c r="L36" s="206"/>
      <c r="M36" s="206"/>
      <c r="N36" s="207"/>
      <c r="O36" s="24"/>
      <c r="P36" s="25"/>
      <c r="Q36" s="26"/>
      <c r="R36" s="143"/>
      <c r="S36" s="27"/>
      <c r="T36" s="28">
        <v>2513</v>
      </c>
      <c r="U36" s="141" t="s">
        <v>115</v>
      </c>
      <c r="V36" s="30">
        <f t="shared" si="3"/>
        <v>0</v>
      </c>
      <c r="W36" s="31"/>
      <c r="X36" s="32">
        <f t="shared" si="4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203"/>
      <c r="B37" s="203"/>
      <c r="C37" s="217"/>
      <c r="D37" s="217"/>
      <c r="E37" s="217"/>
      <c r="F37" s="206"/>
      <c r="G37" s="216"/>
      <c r="H37" s="206"/>
      <c r="I37" s="206"/>
      <c r="J37" s="206"/>
      <c r="K37" s="206"/>
      <c r="L37" s="206"/>
      <c r="M37" s="206"/>
      <c r="N37" s="207"/>
      <c r="O37" s="24"/>
      <c r="P37" s="25"/>
      <c r="Q37" s="26"/>
      <c r="R37" s="143"/>
      <c r="S37" s="27"/>
      <c r="T37" s="28">
        <v>2521</v>
      </c>
      <c r="U37" s="141" t="s">
        <v>112</v>
      </c>
      <c r="V37" s="30">
        <f t="shared" si="3"/>
        <v>0</v>
      </c>
      <c r="W37" s="31"/>
      <c r="X37" s="32">
        <f t="shared" si="4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203"/>
      <c r="B38" s="203"/>
      <c r="C38" s="217"/>
      <c r="D38" s="217"/>
      <c r="E38" s="217"/>
      <c r="F38" s="206">
        <f t="shared" ref="F38:K38" si="5">COUNTA(F3:F35)</f>
        <v>4</v>
      </c>
      <c r="G38" s="206">
        <f t="shared" si="5"/>
        <v>0</v>
      </c>
      <c r="H38" s="206">
        <f t="shared" si="5"/>
        <v>0</v>
      </c>
      <c r="I38" s="206">
        <f t="shared" si="5"/>
        <v>0</v>
      </c>
      <c r="J38" s="206">
        <f t="shared" si="5"/>
        <v>0</v>
      </c>
      <c r="K38" s="206">
        <f t="shared" si="5"/>
        <v>0</v>
      </c>
      <c r="L38" s="206"/>
      <c r="M38" s="206"/>
      <c r="N38" s="207"/>
      <c r="O38" s="24"/>
      <c r="P38" s="25"/>
      <c r="Q38" s="26"/>
      <c r="R38" s="143"/>
      <c r="S38" s="27"/>
      <c r="T38" s="28">
        <v>2526</v>
      </c>
      <c r="U38" s="141" t="s">
        <v>173</v>
      </c>
      <c r="V38" s="30">
        <f t="shared" si="3"/>
        <v>0</v>
      </c>
      <c r="W38" s="31"/>
      <c r="X38" s="32">
        <f t="shared" si="4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203"/>
      <c r="B39" s="203"/>
      <c r="C39" s="217"/>
      <c r="D39" s="217"/>
      <c r="E39" s="217"/>
      <c r="F39" s="206"/>
      <c r="G39" s="216"/>
      <c r="H39" s="206"/>
      <c r="I39" s="206"/>
      <c r="J39" s="206"/>
      <c r="K39" s="206"/>
      <c r="L39" s="206"/>
      <c r="M39" s="206"/>
      <c r="N39" s="207"/>
      <c r="O39" s="24"/>
      <c r="P39" s="25"/>
      <c r="Q39" s="26"/>
      <c r="R39" s="143"/>
      <c r="S39" s="27"/>
      <c r="T39" s="28">
        <v>2609</v>
      </c>
      <c r="U39" s="141" t="s">
        <v>174</v>
      </c>
      <c r="V39" s="30">
        <f t="shared" si="3"/>
        <v>0</v>
      </c>
      <c r="W39" s="31"/>
      <c r="X39" s="32">
        <f t="shared" si="4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203"/>
      <c r="B40" s="203"/>
      <c r="C40" s="217"/>
      <c r="D40" s="217"/>
      <c r="E40" s="217"/>
      <c r="F40" s="206"/>
      <c r="G40" s="216"/>
      <c r="H40" s="206"/>
      <c r="I40" s="206"/>
      <c r="J40" s="206"/>
      <c r="K40" s="206"/>
      <c r="L40" s="206"/>
      <c r="M40" s="206"/>
      <c r="N40" s="207"/>
      <c r="O40" s="264"/>
      <c r="P40" s="25"/>
      <c r="Q40" s="26"/>
      <c r="R40" s="143"/>
      <c r="S40" s="27"/>
      <c r="T40" s="28">
        <v>2612</v>
      </c>
      <c r="U40" s="141" t="s">
        <v>175</v>
      </c>
      <c r="V40" s="30">
        <f t="shared" si="3"/>
        <v>0</v>
      </c>
      <c r="W40" s="31"/>
      <c r="X40" s="32">
        <f t="shared" si="4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203"/>
      <c r="B41" s="203"/>
      <c r="C41" s="217"/>
      <c r="D41" s="217"/>
      <c r="E41" s="217"/>
      <c r="F41" s="206"/>
      <c r="G41" s="216"/>
      <c r="H41" s="206"/>
      <c r="I41" s="206"/>
      <c r="J41" s="206"/>
      <c r="K41" s="206"/>
      <c r="L41" s="206"/>
      <c r="M41" s="206"/>
      <c r="N41" s="207"/>
      <c r="O41" s="264"/>
      <c r="P41" s="25"/>
      <c r="Q41" s="26"/>
      <c r="R41" s="143"/>
      <c r="S41" s="27"/>
      <c r="T41" s="28">
        <v>2638</v>
      </c>
      <c r="U41" s="141" t="s">
        <v>176</v>
      </c>
      <c r="V41" s="30">
        <f t="shared" si="3"/>
        <v>0</v>
      </c>
      <c r="W41" s="31"/>
      <c r="X41" s="32">
        <f t="shared" si="4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203"/>
      <c r="B42" s="203"/>
      <c r="C42" s="217"/>
      <c r="D42" s="217"/>
      <c r="E42" s="217"/>
      <c r="F42" s="206"/>
      <c r="G42" s="216"/>
      <c r="H42" s="206"/>
      <c r="I42" s="206"/>
      <c r="J42" s="206"/>
      <c r="K42" s="206"/>
      <c r="L42" s="206"/>
      <c r="M42" s="206"/>
      <c r="N42" s="207"/>
      <c r="O42" s="264"/>
      <c r="P42" s="25"/>
      <c r="Q42" s="26"/>
      <c r="R42" s="143"/>
      <c r="S42" s="27"/>
      <c r="T42" s="28"/>
      <c r="U42" s="141"/>
      <c r="V42" s="30">
        <f t="shared" ref="V42:V64" si="6">SUMIF($D$3:$D$76,T42,$Q$3:$Q$76)</f>
        <v>0</v>
      </c>
      <c r="W42" s="31"/>
      <c r="X42" s="32">
        <f t="shared" si="4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6"/>
      <c r="B43" s="6"/>
      <c r="C43" s="6"/>
      <c r="D43" s="86"/>
      <c r="E43" s="6"/>
      <c r="F43" s="6"/>
      <c r="G43" s="6"/>
      <c r="H43" s="6"/>
      <c r="I43" s="6"/>
      <c r="J43" s="6"/>
      <c r="K43" s="6"/>
      <c r="L43" s="6"/>
      <c r="M43" s="6"/>
      <c r="N43" s="6"/>
      <c r="O43" s="69"/>
      <c r="P43" s="69"/>
      <c r="Q43" s="6"/>
      <c r="R43" s="69"/>
      <c r="S43" s="87"/>
      <c r="T43" s="28"/>
      <c r="U43" s="29"/>
      <c r="V43" s="30">
        <f t="shared" si="6"/>
        <v>0</v>
      </c>
      <c r="W43" s="31"/>
      <c r="X43" s="32">
        <f t="shared" si="4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6"/>
      <c r="B44" s="6"/>
      <c r="C44" s="6"/>
      <c r="D44" s="8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87"/>
      <c r="T44" s="28"/>
      <c r="U44" s="141"/>
      <c r="V44" s="30">
        <f t="shared" si="6"/>
        <v>0</v>
      </c>
      <c r="W44" s="31"/>
      <c r="X44" s="32">
        <f t="shared" si="4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6"/>
      <c r="B45" s="6"/>
      <c r="C45" s="6"/>
      <c r="D45" s="8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87"/>
      <c r="T45" s="28"/>
      <c r="U45" s="29"/>
      <c r="V45" s="30">
        <f t="shared" si="6"/>
        <v>0</v>
      </c>
      <c r="W45" s="31"/>
      <c r="X45" s="32">
        <f t="shared" si="4"/>
        <v>0</v>
      </c>
      <c r="Y45" s="19"/>
      <c r="Z45" s="6"/>
      <c r="AA45" s="6"/>
      <c r="AB45" s="6"/>
      <c r="AC45" s="6"/>
    </row>
    <row r="46" spans="1:29" ht="28.5" customHeight="1" thickBot="1" x14ac:dyDescent="0.4">
      <c r="A46" s="6"/>
      <c r="B46" s="6"/>
      <c r="C46" s="6"/>
      <c r="D46" s="8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40"/>
      <c r="T46" s="28"/>
      <c r="U46" s="29"/>
      <c r="V46" s="30">
        <f t="shared" si="6"/>
        <v>0</v>
      </c>
      <c r="W46" s="31"/>
      <c r="X46" s="32">
        <f t="shared" si="4"/>
        <v>0</v>
      </c>
      <c r="Y46" s="19"/>
      <c r="Z46" s="6"/>
      <c r="AA46" s="6"/>
      <c r="AB46" s="6"/>
      <c r="AC46" s="6"/>
    </row>
    <row r="47" spans="1:29" ht="27.95" customHeight="1" thickBot="1" x14ac:dyDescent="0.4">
      <c r="A47" s="6"/>
      <c r="B47" s="6"/>
      <c r="C47" s="6"/>
      <c r="D47" s="8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40"/>
      <c r="T47" s="28"/>
      <c r="U47" s="29"/>
      <c r="V47" s="30">
        <f t="shared" si="6"/>
        <v>0</v>
      </c>
      <c r="W47" s="31"/>
      <c r="X47" s="32">
        <f t="shared" si="4"/>
        <v>0</v>
      </c>
      <c r="Y47" s="38"/>
      <c r="Z47" s="6"/>
      <c r="AA47" s="6"/>
      <c r="AB47" s="6"/>
      <c r="AC47" s="6"/>
    </row>
    <row r="48" spans="1:29" ht="27.95" customHeight="1" thickBot="1" x14ac:dyDescent="0.4">
      <c r="A48" s="6"/>
      <c r="B48" s="6"/>
      <c r="C48" s="6"/>
      <c r="D48" s="8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28"/>
      <c r="U48" s="29"/>
      <c r="V48" s="30">
        <f t="shared" si="6"/>
        <v>0</v>
      </c>
      <c r="W48" s="31"/>
      <c r="X48" s="32">
        <f t="shared" si="4"/>
        <v>0</v>
      </c>
      <c r="Y48" s="38"/>
      <c r="Z48" s="6"/>
      <c r="AA48" s="6"/>
      <c r="AB48" s="6"/>
      <c r="AC48" s="6"/>
    </row>
    <row r="49" spans="1:29" ht="27.95" customHeight="1" thickBot="1" x14ac:dyDescent="0.4">
      <c r="A49" s="6"/>
      <c r="B49" s="6"/>
      <c r="C49" s="6"/>
      <c r="D49" s="8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40"/>
      <c r="T49" s="28"/>
      <c r="U49" s="29"/>
      <c r="V49" s="30">
        <f t="shared" si="6"/>
        <v>0</v>
      </c>
      <c r="W49" s="31"/>
      <c r="X49" s="32">
        <f t="shared" si="4"/>
        <v>0</v>
      </c>
      <c r="Y49" s="6"/>
      <c r="Z49" s="6"/>
      <c r="AA49" s="6"/>
      <c r="AB49" s="6"/>
      <c r="AC49" s="6"/>
    </row>
    <row r="50" spans="1:29" ht="27.95" customHeight="1" thickBot="1" x14ac:dyDescent="0.4">
      <c r="A50" s="6"/>
      <c r="B50" s="6"/>
      <c r="C50" s="6"/>
      <c r="D50" s="8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40"/>
      <c r="T50" s="28"/>
      <c r="U50" s="29"/>
      <c r="V50" s="30">
        <f t="shared" si="6"/>
        <v>0</v>
      </c>
      <c r="W50" s="31"/>
      <c r="X50" s="32">
        <f t="shared" si="4"/>
        <v>0</v>
      </c>
      <c r="Y50" s="6"/>
      <c r="Z50" s="6"/>
      <c r="AA50" s="6"/>
      <c r="AB50" s="6"/>
      <c r="AC50" s="6"/>
    </row>
    <row r="51" spans="1:29" ht="27.95" customHeight="1" thickBot="1" x14ac:dyDescent="0.4">
      <c r="A51" s="6"/>
      <c r="B51" s="6"/>
      <c r="C51" s="6"/>
      <c r="D51" s="8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40"/>
      <c r="T51" s="28"/>
      <c r="U51" s="29"/>
      <c r="V51" s="30">
        <f t="shared" si="6"/>
        <v>0</v>
      </c>
      <c r="W51" s="31"/>
      <c r="X51" s="32">
        <f t="shared" si="4"/>
        <v>0</v>
      </c>
      <c r="Y51" s="6"/>
      <c r="Z51" s="6"/>
      <c r="AA51" s="6"/>
      <c r="AB51" s="6"/>
      <c r="AC51" s="6"/>
    </row>
    <row r="52" spans="1:29" ht="27.95" customHeight="1" thickBot="1" x14ac:dyDescent="0.4">
      <c r="A52" s="6"/>
      <c r="B52" s="6"/>
      <c r="C52" s="6"/>
      <c r="D52" s="8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40"/>
      <c r="T52" s="28"/>
      <c r="U52" s="29"/>
      <c r="V52" s="30">
        <f t="shared" si="6"/>
        <v>0</v>
      </c>
      <c r="W52" s="31"/>
      <c r="X52" s="32">
        <f t="shared" si="4"/>
        <v>0</v>
      </c>
      <c r="Y52" s="6"/>
      <c r="Z52" s="6"/>
      <c r="AA52" s="6"/>
      <c r="AB52" s="6"/>
      <c r="AC52" s="6"/>
    </row>
    <row r="53" spans="1:29" ht="27.95" customHeight="1" thickBot="1" x14ac:dyDescent="0.4">
      <c r="A53" s="6"/>
      <c r="B53" s="6"/>
      <c r="C53" s="6"/>
      <c r="D53" s="8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28"/>
      <c r="U53" s="29"/>
      <c r="V53" s="30">
        <f t="shared" si="6"/>
        <v>0</v>
      </c>
      <c r="W53" s="31"/>
      <c r="X53" s="32">
        <f t="shared" si="4"/>
        <v>0</v>
      </c>
      <c r="Y53" s="6"/>
      <c r="Z53" s="6"/>
      <c r="AA53" s="6"/>
      <c r="AB53" s="6"/>
      <c r="AC53" s="6"/>
    </row>
    <row r="54" spans="1:29" ht="27.95" customHeight="1" thickBot="1" x14ac:dyDescent="0.4">
      <c r="A54" s="6"/>
      <c r="B54" s="6"/>
      <c r="C54" s="6"/>
      <c r="D54" s="8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28"/>
      <c r="U54" s="29"/>
      <c r="V54" s="30">
        <f t="shared" si="6"/>
        <v>0</v>
      </c>
      <c r="W54" s="31"/>
      <c r="X54" s="32">
        <f t="shared" si="4"/>
        <v>0</v>
      </c>
      <c r="Y54" s="6"/>
      <c r="Z54" s="6"/>
      <c r="AA54" s="6"/>
      <c r="AB54" s="6"/>
      <c r="AC54" s="6"/>
    </row>
    <row r="55" spans="1:29" ht="27.4" customHeight="1" thickBot="1" x14ac:dyDescent="0.4">
      <c r="A55" s="6"/>
      <c r="B55" s="6"/>
      <c r="C55" s="6"/>
      <c r="D55" s="8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28"/>
      <c r="U55" s="29"/>
      <c r="V55" s="30">
        <f t="shared" si="6"/>
        <v>0</v>
      </c>
      <c r="W55" s="31"/>
      <c r="X55" s="32">
        <f t="shared" si="4"/>
        <v>0</v>
      </c>
      <c r="Y55" s="6"/>
      <c r="Z55" s="6"/>
      <c r="AA55" s="6"/>
      <c r="AB55" s="6"/>
      <c r="AC55" s="6"/>
    </row>
    <row r="56" spans="1:29" ht="27.4" customHeight="1" thickBot="1" x14ac:dyDescent="0.4">
      <c r="A56" s="6"/>
      <c r="B56" s="6"/>
      <c r="C56" s="6"/>
      <c r="D56" s="8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28"/>
      <c r="U56" s="29"/>
      <c r="V56" s="30">
        <f t="shared" si="6"/>
        <v>0</v>
      </c>
      <c r="W56" s="31"/>
      <c r="X56" s="32">
        <f t="shared" si="4"/>
        <v>0</v>
      </c>
      <c r="Y56" s="6"/>
      <c r="Z56" s="6"/>
      <c r="AA56" s="6"/>
      <c r="AB56" s="6"/>
      <c r="AC56" s="6"/>
    </row>
    <row r="57" spans="1:29" ht="27.4" customHeight="1" thickBot="1" x14ac:dyDescent="0.4">
      <c r="A57" s="6"/>
      <c r="B57" s="6"/>
      <c r="C57" s="6"/>
      <c r="D57" s="8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28"/>
      <c r="U57" s="29"/>
      <c r="V57" s="30">
        <f t="shared" si="6"/>
        <v>0</v>
      </c>
      <c r="W57" s="31"/>
      <c r="X57" s="32">
        <f t="shared" si="4"/>
        <v>0</v>
      </c>
      <c r="Y57" s="6"/>
      <c r="Z57" s="6"/>
      <c r="AA57" s="6"/>
      <c r="AB57" s="6"/>
      <c r="AC57" s="6"/>
    </row>
    <row r="58" spans="1:29" ht="27.4" customHeight="1" thickBot="1" x14ac:dyDescent="0.4">
      <c r="A58" s="6"/>
      <c r="B58" s="6"/>
      <c r="C58" s="6"/>
      <c r="D58" s="8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28"/>
      <c r="U58" s="29"/>
      <c r="V58" s="30">
        <f t="shared" si="6"/>
        <v>0</v>
      </c>
      <c r="W58" s="31"/>
      <c r="X58" s="32">
        <f t="shared" si="4"/>
        <v>0</v>
      </c>
      <c r="Y58" s="6"/>
      <c r="Z58" s="6"/>
      <c r="AA58" s="6"/>
      <c r="AB58" s="6"/>
      <c r="AC58" s="6"/>
    </row>
    <row r="59" spans="1:29" ht="27.2" customHeight="1" thickBot="1" x14ac:dyDescent="0.4">
      <c r="A59" s="6"/>
      <c r="B59" s="6"/>
      <c r="C59" s="6"/>
      <c r="D59" s="8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28"/>
      <c r="U59" s="141"/>
      <c r="V59" s="30">
        <f t="shared" si="6"/>
        <v>0</v>
      </c>
      <c r="W59" s="31"/>
      <c r="X59" s="32">
        <f t="shared" si="4"/>
        <v>0</v>
      </c>
      <c r="Y59" s="6"/>
      <c r="Z59" s="6"/>
      <c r="AA59" s="6"/>
      <c r="AB59" s="6"/>
      <c r="AC59" s="6"/>
    </row>
    <row r="60" spans="1:29" ht="27.4" customHeight="1" thickBot="1" x14ac:dyDescent="0.4">
      <c r="A60" s="6"/>
      <c r="B60" s="6"/>
      <c r="C60" s="6"/>
      <c r="D60" s="8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28"/>
      <c r="U60" s="29"/>
      <c r="V60" s="30">
        <f t="shared" si="6"/>
        <v>0</v>
      </c>
      <c r="W60" s="31"/>
      <c r="X60" s="32">
        <f t="shared" si="4"/>
        <v>0</v>
      </c>
      <c r="Y60" s="6"/>
      <c r="Z60" s="6"/>
      <c r="AA60" s="6"/>
      <c r="AB60" s="6"/>
      <c r="AC60" s="6"/>
    </row>
    <row r="61" spans="1:29" ht="27.4" customHeight="1" thickBot="1" x14ac:dyDescent="0.4">
      <c r="A61" s="6"/>
      <c r="B61" s="6"/>
      <c r="C61" s="6"/>
      <c r="D61" s="8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28"/>
      <c r="U61" s="29"/>
      <c r="V61" s="30">
        <f t="shared" si="6"/>
        <v>0</v>
      </c>
      <c r="W61" s="31"/>
      <c r="X61" s="32">
        <f t="shared" si="4"/>
        <v>0</v>
      </c>
      <c r="Y61" s="6"/>
      <c r="Z61" s="6"/>
      <c r="AA61" s="6"/>
      <c r="AB61" s="6"/>
      <c r="AC61" s="6"/>
    </row>
    <row r="62" spans="1:29" ht="27.4" customHeight="1" thickBot="1" x14ac:dyDescent="0.4">
      <c r="A62" s="6"/>
      <c r="B62" s="6"/>
      <c r="C62" s="6"/>
      <c r="D62" s="8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28"/>
      <c r="U62" s="141"/>
      <c r="V62" s="30">
        <f t="shared" si="6"/>
        <v>0</v>
      </c>
      <c r="W62" s="31"/>
      <c r="X62" s="32">
        <f t="shared" si="4"/>
        <v>0</v>
      </c>
      <c r="Y62" s="6"/>
      <c r="Z62" s="6"/>
      <c r="AA62" s="6"/>
      <c r="AB62" s="6"/>
      <c r="AC62" s="6"/>
    </row>
    <row r="63" spans="1:29" ht="27.4" customHeight="1" thickBot="1" x14ac:dyDescent="0.4">
      <c r="A63" s="6"/>
      <c r="B63" s="6"/>
      <c r="C63" s="6"/>
      <c r="D63" s="8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28"/>
      <c r="U63" s="29"/>
      <c r="V63" s="30">
        <f t="shared" si="6"/>
        <v>0</v>
      </c>
      <c r="W63" s="31"/>
      <c r="X63" s="32">
        <f t="shared" si="4"/>
        <v>0</v>
      </c>
      <c r="Y63" s="6"/>
      <c r="Z63" s="6"/>
      <c r="AA63" s="6"/>
      <c r="AB63" s="6"/>
      <c r="AC63" s="6"/>
    </row>
    <row r="64" spans="1:29" ht="27.4" customHeight="1" thickBot="1" x14ac:dyDescent="0.4">
      <c r="A64" s="178"/>
      <c r="B64" s="6"/>
      <c r="C64" s="48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50"/>
      <c r="Q64" s="6"/>
      <c r="R64" s="6"/>
      <c r="S64" s="6"/>
      <c r="T64" s="28"/>
      <c r="U64" s="29"/>
      <c r="V64" s="30">
        <f t="shared" si="6"/>
        <v>0</v>
      </c>
      <c r="W64" s="31"/>
      <c r="X64" s="32">
        <f t="shared" si="4"/>
        <v>0</v>
      </c>
      <c r="Y64" s="6"/>
      <c r="Z64" s="6"/>
      <c r="AA64" s="6"/>
      <c r="AB64" s="6"/>
      <c r="AC64" s="6"/>
    </row>
    <row r="65" spans="1:29" ht="25.5" x14ac:dyDescent="0.35">
      <c r="A65" s="182"/>
      <c r="B65" s="6"/>
      <c r="C65" s="51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3"/>
      <c r="Q65" s="6"/>
      <c r="R65" s="6"/>
      <c r="S65" s="6"/>
      <c r="T65" s="6"/>
      <c r="U65" s="6"/>
      <c r="V65" s="39">
        <f>SUM(V3:V64)</f>
        <v>122</v>
      </c>
      <c r="W65" s="6"/>
      <c r="X65" s="41">
        <f>SUM(X3:X64)</f>
        <v>122</v>
      </c>
      <c r="Y65" s="6"/>
      <c r="Z65" s="6"/>
      <c r="AA65" s="6"/>
      <c r="AB65" s="6"/>
      <c r="AC65" s="6"/>
    </row>
    <row r="66" spans="1:29" ht="15.6" customHeight="1" x14ac:dyDescent="0.2">
      <c r="A66" s="182"/>
      <c r="B66" s="6"/>
      <c r="C66" s="51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3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5.6" customHeight="1" x14ac:dyDescent="0.2">
      <c r="A67" s="182"/>
      <c r="B67" s="6"/>
      <c r="C67" s="51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3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5.6" customHeight="1" x14ac:dyDescent="0.2">
      <c r="A68" s="182"/>
      <c r="B68" s="6"/>
      <c r="C68" s="51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3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5.6" customHeight="1" x14ac:dyDescent="0.2">
      <c r="A69" s="182"/>
      <c r="B69" s="6"/>
      <c r="C69" s="51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3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15.6" customHeight="1" x14ac:dyDescent="0.2">
      <c r="A70" s="182"/>
      <c r="B70" s="6"/>
      <c r="C70" s="51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3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15.6" customHeight="1" x14ac:dyDescent="0.2">
      <c r="A71" s="182"/>
      <c r="B71" s="6"/>
      <c r="C71" s="51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3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15.6" customHeight="1" x14ac:dyDescent="0.2">
      <c r="A72" s="182"/>
      <c r="B72" s="6"/>
      <c r="C72" s="51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3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15.6" customHeight="1" x14ac:dyDescent="0.2">
      <c r="A73" s="182"/>
      <c r="B73" s="6"/>
      <c r="C73" s="51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3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15.6" customHeight="1" x14ac:dyDescent="0.2">
      <c r="A74" s="182"/>
      <c r="B74" s="6"/>
      <c r="C74" s="51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3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15.6" customHeight="1" x14ac:dyDescent="0.2">
      <c r="A75" s="182"/>
      <c r="B75" s="6"/>
      <c r="C75" s="51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3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15.6" customHeight="1" x14ac:dyDescent="0.2">
      <c r="A76" s="179"/>
      <c r="B76" s="6"/>
      <c r="C76" s="54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18.600000000000001" customHeight="1" x14ac:dyDescent="0.2">
      <c r="T77" s="6"/>
      <c r="U77" s="6"/>
      <c r="V77" s="6"/>
      <c r="W77" s="6"/>
      <c r="X77" s="6"/>
    </row>
    <row r="78" spans="1:29" ht="18.600000000000001" customHeight="1" x14ac:dyDescent="0.2">
      <c r="T78" s="6"/>
      <c r="U78" s="6"/>
    </row>
    <row r="79" spans="1:29" ht="18.600000000000001" customHeight="1" x14ac:dyDescent="0.2">
      <c r="T79" s="6"/>
      <c r="U79" s="6"/>
    </row>
    <row r="80" spans="1:29" ht="18.600000000000001" customHeight="1" x14ac:dyDescent="0.2">
      <c r="T80" s="6"/>
      <c r="U80" s="6"/>
    </row>
    <row r="81" spans="20:21" ht="18.600000000000001" customHeight="1" x14ac:dyDescent="0.2">
      <c r="T81" s="6"/>
      <c r="U81" s="6"/>
    </row>
    <row r="82" spans="20:21" ht="18.600000000000001" customHeight="1" x14ac:dyDescent="0.2">
      <c r="T82" s="6"/>
      <c r="U82" s="6"/>
    </row>
    <row r="83" spans="20:21" ht="18.600000000000001" customHeight="1" x14ac:dyDescent="0.2">
      <c r="T83" s="6"/>
      <c r="U83" s="6"/>
    </row>
    <row r="84" spans="20:21" ht="18.600000000000001" customHeight="1" x14ac:dyDescent="0.2">
      <c r="T84" s="6"/>
      <c r="U84" s="6"/>
    </row>
    <row r="85" spans="20:21" ht="18.600000000000001" customHeight="1" x14ac:dyDescent="0.2">
      <c r="T85" s="6"/>
      <c r="U85" s="6"/>
    </row>
    <row r="86" spans="20:21" ht="18.600000000000001" customHeight="1" x14ac:dyDescent="0.2">
      <c r="T86" s="6"/>
      <c r="U86" s="6"/>
    </row>
    <row r="87" spans="20:21" ht="18.600000000000001" customHeight="1" x14ac:dyDescent="0.2">
      <c r="T87" s="6"/>
      <c r="U87" s="6"/>
    </row>
    <row r="88" spans="20:21" ht="18.600000000000001" customHeight="1" x14ac:dyDescent="0.2">
      <c r="T88" s="6"/>
      <c r="U88" s="6"/>
    </row>
    <row r="89" spans="20:21" ht="18.600000000000001" customHeight="1" x14ac:dyDescent="0.2">
      <c r="T89" s="6"/>
      <c r="U89" s="6"/>
    </row>
    <row r="90" spans="20:21" ht="18.600000000000001" customHeight="1" x14ac:dyDescent="0.2">
      <c r="T90" s="6"/>
      <c r="U90" s="6"/>
    </row>
    <row r="91" spans="20:21" ht="18.600000000000001" customHeight="1" x14ac:dyDescent="0.2">
      <c r="T91" s="6"/>
      <c r="U91" s="6"/>
    </row>
    <row r="92" spans="20:21" ht="18.600000000000001" customHeight="1" x14ac:dyDescent="0.2">
      <c r="T92" s="6"/>
      <c r="U92" s="6"/>
    </row>
    <row r="93" spans="20:21" ht="18.600000000000001" customHeight="1" x14ac:dyDescent="0.2">
      <c r="T93" s="6"/>
      <c r="U93" s="6"/>
    </row>
  </sheetData>
  <mergeCells count="1">
    <mergeCell ref="B1:G1"/>
  </mergeCells>
  <conditionalFormatting sqref="B3:B4 A5:B42">
    <cfRule type="containsText" dxfId="7" priority="1" stopIfTrue="1" operator="containsText" text="SI">
      <formula>NOT(ISERROR(SEARCH("SI",A3)))</formula>
    </cfRule>
    <cfRule type="containsText" dxfId="6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73ED2-CEF8-47DA-9C8B-22AFA0D9C896}">
  <dimension ref="A1:JA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V3" sqref="V3:V41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6.85546875" style="1" customWidth="1"/>
    <col min="4" max="4" width="13.7109375" style="1" customWidth="1"/>
    <col min="5" max="5" width="79.42578125" style="1" customWidth="1"/>
    <col min="6" max="7" width="23.42578125" style="1" customWidth="1"/>
    <col min="8" max="11" width="22.42578125" style="1" customWidth="1"/>
    <col min="12" max="14" width="23" style="1" customWidth="1"/>
    <col min="15" max="15" width="28.42578125" style="1" customWidth="1"/>
    <col min="16" max="16" width="24.28515625" style="1" customWidth="1"/>
    <col min="17" max="17" width="14.28515625" style="1" customWidth="1"/>
    <col min="18" max="18" width="32.7109375" style="1" bestFit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6.42578125" style="1" customWidth="1"/>
    <col min="25" max="26" width="11.42578125" style="1" customWidth="1"/>
    <col min="27" max="27" width="36.28515625" style="1" customWidth="1"/>
    <col min="28" max="28" width="11.42578125" style="1" customWidth="1"/>
    <col min="29" max="29" width="56.28515625" style="1" customWidth="1"/>
    <col min="30" max="261" width="11.42578125" style="1" customWidth="1"/>
  </cols>
  <sheetData>
    <row r="1" spans="1:29" ht="28.5" customHeight="1" thickBot="1" x14ac:dyDescent="0.45">
      <c r="A1"/>
      <c r="B1" s="272" t="s">
        <v>84</v>
      </c>
      <c r="C1" s="273"/>
      <c r="D1" s="273"/>
      <c r="E1" s="273"/>
      <c r="F1" s="273"/>
      <c r="G1" s="274"/>
      <c r="H1" s="83"/>
      <c r="I1" s="145"/>
      <c r="J1" s="145"/>
      <c r="K1" s="145"/>
      <c r="L1" s="58"/>
      <c r="M1" s="58"/>
      <c r="N1" s="58"/>
      <c r="O1" s="110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4" customHeight="1" thickBot="1" x14ac:dyDescent="0.4">
      <c r="A2" s="156" t="s">
        <v>114</v>
      </c>
      <c r="B2" s="8" t="s">
        <v>69</v>
      </c>
      <c r="C2" s="156" t="s">
        <v>1</v>
      </c>
      <c r="D2" s="156" t="s">
        <v>70</v>
      </c>
      <c r="E2" s="156" t="s">
        <v>3</v>
      </c>
      <c r="F2" s="9" t="s">
        <v>136</v>
      </c>
      <c r="G2" s="9" t="s">
        <v>137</v>
      </c>
      <c r="H2" s="9" t="s">
        <v>138</v>
      </c>
      <c r="I2" s="9" t="s">
        <v>139</v>
      </c>
      <c r="J2" s="9" t="s">
        <v>140</v>
      </c>
      <c r="K2" s="9" t="s">
        <v>141</v>
      </c>
      <c r="L2" s="9"/>
      <c r="M2" s="9"/>
      <c r="N2" s="10"/>
      <c r="O2" s="9" t="s">
        <v>119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8.5" customHeight="1" thickBot="1" x14ac:dyDescent="0.4">
      <c r="A3" s="150">
        <v>98661</v>
      </c>
      <c r="B3" s="233" t="s">
        <v>109</v>
      </c>
      <c r="C3" s="169" t="s">
        <v>282</v>
      </c>
      <c r="D3" s="169">
        <v>1172</v>
      </c>
      <c r="E3" s="169" t="s">
        <v>146</v>
      </c>
      <c r="F3" s="149">
        <v>65</v>
      </c>
      <c r="G3" s="158"/>
      <c r="H3" s="23"/>
      <c r="I3" s="23"/>
      <c r="J3" s="23"/>
      <c r="K3" s="23"/>
      <c r="L3" s="23"/>
      <c r="M3" s="23"/>
      <c r="N3" s="24"/>
      <c r="O3" s="24"/>
      <c r="P3" s="269">
        <f>IF(Q3=5,SUM(F3:N3)-SMALL(F3:N3,1)-SMALL(F3:N3,2),IF(Q3=6,SUM(F3:N3)-SMALL(F3:N3,1),SUM(F3:N3)))+O3</f>
        <v>65</v>
      </c>
      <c r="Q3" s="26">
        <f t="shared" ref="Q3:Q15" si="0">COUNTA(F3:N3)</f>
        <v>1</v>
      </c>
      <c r="R3" s="143">
        <f>SUM(F3:N3)+O3</f>
        <v>65</v>
      </c>
      <c r="S3" s="27"/>
      <c r="T3" s="28">
        <v>10</v>
      </c>
      <c r="U3" s="141" t="s">
        <v>142</v>
      </c>
      <c r="V3" s="30">
        <f>SUMIF($D$3:$D$76,T3,$P$3:$P$76)</f>
        <v>0</v>
      </c>
      <c r="W3" s="31"/>
      <c r="X3" s="32">
        <f>SUMIF($D$3:$D$101,T3,$P$3:$P$101)</f>
        <v>0</v>
      </c>
      <c r="Y3" s="19"/>
      <c r="Z3" s="33"/>
      <c r="AA3" s="33"/>
      <c r="AB3" s="33"/>
      <c r="AC3" s="33"/>
    </row>
    <row r="4" spans="1:29" ht="29.1" customHeight="1" thickBot="1" x14ac:dyDescent="0.45">
      <c r="A4" s="180">
        <v>111563</v>
      </c>
      <c r="B4" s="233" t="s">
        <v>109</v>
      </c>
      <c r="C4" s="169" t="s">
        <v>283</v>
      </c>
      <c r="D4" s="169">
        <v>1140</v>
      </c>
      <c r="E4" s="169" t="s">
        <v>145</v>
      </c>
      <c r="F4" s="158">
        <v>55</v>
      </c>
      <c r="G4" s="158"/>
      <c r="H4" s="23"/>
      <c r="I4" s="161"/>
      <c r="J4" s="161"/>
      <c r="K4" s="23"/>
      <c r="L4" s="153"/>
      <c r="M4" s="153"/>
      <c r="N4" s="154"/>
      <c r="O4" s="24"/>
      <c r="P4" s="25">
        <f t="shared" ref="P4:P14" si="1">IF(Q4=6,SUM(F4:N4)-SMALL(F4:N4,1)-SMALL(F4:N4,2),IF(Q4=6,SUM(F4:N4)-SMALL(F4:N4,1),SUM(F4:N4)))</f>
        <v>55</v>
      </c>
      <c r="Q4" s="26">
        <f t="shared" si="0"/>
        <v>1</v>
      </c>
      <c r="R4" s="143">
        <f>SUM(F4:N4)</f>
        <v>55</v>
      </c>
      <c r="S4" s="27"/>
      <c r="T4" s="28">
        <v>48</v>
      </c>
      <c r="U4" s="141" t="s">
        <v>143</v>
      </c>
      <c r="V4" s="30">
        <f t="shared" ref="V4:V41" si="2">SUMIF($D$3:$D$76,T4,$P$3:$P$76)</f>
        <v>0</v>
      </c>
      <c r="W4" s="31"/>
      <c r="X4" s="32">
        <f t="shared" ref="X4:X64" si="3">SUMIF($D$3:$D$101,T4,$P$3:$P$101)</f>
        <v>0</v>
      </c>
      <c r="Y4" s="19"/>
      <c r="Z4" s="33"/>
      <c r="AA4" s="33"/>
      <c r="AB4" s="33"/>
      <c r="AC4" s="33"/>
    </row>
    <row r="5" spans="1:29" ht="29.1" customHeight="1" thickBot="1" x14ac:dyDescent="0.45">
      <c r="A5" s="203">
        <v>126958</v>
      </c>
      <c r="B5" s="148" t="s">
        <v>109</v>
      </c>
      <c r="C5" s="171" t="s">
        <v>284</v>
      </c>
      <c r="D5" s="171">
        <v>2455</v>
      </c>
      <c r="E5" s="171" t="s">
        <v>172</v>
      </c>
      <c r="F5" s="158">
        <v>45</v>
      </c>
      <c r="G5" s="158"/>
      <c r="H5" s="23"/>
      <c r="I5" s="161"/>
      <c r="J5" s="153"/>
      <c r="K5" s="23"/>
      <c r="L5" s="153"/>
      <c r="M5" s="153"/>
      <c r="N5" s="154"/>
      <c r="O5" s="24"/>
      <c r="P5" s="25">
        <f t="shared" si="1"/>
        <v>45</v>
      </c>
      <c r="Q5" s="26">
        <f t="shared" si="0"/>
        <v>1</v>
      </c>
      <c r="R5" s="143">
        <f>SUM(F5:N5)</f>
        <v>45</v>
      </c>
      <c r="S5" s="27"/>
      <c r="T5" s="28">
        <v>1132</v>
      </c>
      <c r="U5" s="141" t="s">
        <v>144</v>
      </c>
      <c r="V5" s="30">
        <f t="shared" si="2"/>
        <v>0</v>
      </c>
      <c r="W5" s="31"/>
      <c r="X5" s="32">
        <f t="shared" si="3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48">
        <v>24465</v>
      </c>
      <c r="B6" s="148" t="s">
        <v>109</v>
      </c>
      <c r="C6" s="169" t="s">
        <v>285</v>
      </c>
      <c r="D6" s="169">
        <v>2521</v>
      </c>
      <c r="E6" s="169" t="s">
        <v>112</v>
      </c>
      <c r="F6" s="149">
        <v>25</v>
      </c>
      <c r="G6" s="158"/>
      <c r="H6" s="23"/>
      <c r="I6" s="23"/>
      <c r="J6" s="23"/>
      <c r="K6" s="23"/>
      <c r="L6" s="23"/>
      <c r="M6" s="23"/>
      <c r="N6" s="24"/>
      <c r="O6" s="24"/>
      <c r="P6" s="25">
        <f t="shared" si="1"/>
        <v>25</v>
      </c>
      <c r="Q6" s="26">
        <f t="shared" si="0"/>
        <v>1</v>
      </c>
      <c r="R6" s="143">
        <v>0</v>
      </c>
      <c r="S6" s="27"/>
      <c r="T6" s="28">
        <v>1140</v>
      </c>
      <c r="U6" s="141" t="s">
        <v>145</v>
      </c>
      <c r="V6" s="30">
        <f t="shared" si="2"/>
        <v>55</v>
      </c>
      <c r="W6" s="31"/>
      <c r="X6" s="32">
        <f t="shared" si="3"/>
        <v>55</v>
      </c>
      <c r="Y6" s="19"/>
      <c r="Z6" s="33"/>
      <c r="AA6" s="33"/>
      <c r="AB6" s="33"/>
      <c r="AC6" s="33"/>
    </row>
    <row r="7" spans="1:29" ht="29.1" customHeight="1" thickBot="1" x14ac:dyDescent="0.45">
      <c r="A7" s="148">
        <v>126592</v>
      </c>
      <c r="B7" s="148" t="s">
        <v>109</v>
      </c>
      <c r="C7" s="169" t="s">
        <v>286</v>
      </c>
      <c r="D7" s="169">
        <v>2041</v>
      </c>
      <c r="E7" s="169" t="s">
        <v>157</v>
      </c>
      <c r="F7" s="158">
        <v>20</v>
      </c>
      <c r="G7" s="158"/>
      <c r="H7" s="23"/>
      <c r="I7" s="161"/>
      <c r="J7" s="153"/>
      <c r="K7" s="23"/>
      <c r="L7" s="153"/>
      <c r="M7" s="153"/>
      <c r="N7" s="154"/>
      <c r="O7" s="24"/>
      <c r="P7" s="25">
        <f t="shared" si="1"/>
        <v>20</v>
      </c>
      <c r="Q7" s="26">
        <f t="shared" si="0"/>
        <v>1</v>
      </c>
      <c r="R7" s="143">
        <f>SUM(F7:N7)</f>
        <v>20</v>
      </c>
      <c r="S7" s="27"/>
      <c r="T7" s="28">
        <v>1172</v>
      </c>
      <c r="U7" s="141" t="s">
        <v>146</v>
      </c>
      <c r="V7" s="30">
        <f t="shared" si="2"/>
        <v>65</v>
      </c>
      <c r="W7" s="31"/>
      <c r="X7" s="32">
        <f t="shared" si="3"/>
        <v>65</v>
      </c>
      <c r="Y7" s="19"/>
      <c r="Z7" s="33"/>
      <c r="AA7" s="33"/>
      <c r="AB7" s="33"/>
      <c r="AC7" s="33"/>
    </row>
    <row r="8" spans="1:29" ht="29.1" customHeight="1" thickBot="1" x14ac:dyDescent="0.4">
      <c r="A8" s="148">
        <v>131435</v>
      </c>
      <c r="B8" s="148" t="s">
        <v>109</v>
      </c>
      <c r="C8" s="169" t="s">
        <v>287</v>
      </c>
      <c r="D8" s="169">
        <v>2609</v>
      </c>
      <c r="E8" s="169" t="s">
        <v>174</v>
      </c>
      <c r="F8" s="149">
        <v>17</v>
      </c>
      <c r="G8" s="158"/>
      <c r="H8" s="23"/>
      <c r="I8" s="23"/>
      <c r="J8" s="23"/>
      <c r="K8" s="23"/>
      <c r="L8" s="23"/>
      <c r="M8" s="23"/>
      <c r="N8" s="24"/>
      <c r="O8" s="24"/>
      <c r="P8" s="25">
        <f t="shared" si="1"/>
        <v>17</v>
      </c>
      <c r="Q8" s="26">
        <f t="shared" si="0"/>
        <v>1</v>
      </c>
      <c r="R8" s="143">
        <f>SUM(F8:N8)</f>
        <v>17</v>
      </c>
      <c r="S8" s="27"/>
      <c r="T8" s="28">
        <v>1174</v>
      </c>
      <c r="U8" s="141" t="s">
        <v>147</v>
      </c>
      <c r="V8" s="30">
        <f t="shared" si="2"/>
        <v>0</v>
      </c>
      <c r="W8" s="31"/>
      <c r="X8" s="32">
        <f t="shared" si="3"/>
        <v>0</v>
      </c>
      <c r="Y8" s="19"/>
      <c r="Z8" s="33"/>
      <c r="AA8" s="33"/>
      <c r="AB8" s="33"/>
      <c r="AC8" s="33"/>
    </row>
    <row r="9" spans="1:29" ht="29.1" customHeight="1" thickBot="1" x14ac:dyDescent="0.4">
      <c r="A9" s="148"/>
      <c r="B9" s="148" t="s">
        <v>111</v>
      </c>
      <c r="C9" s="169"/>
      <c r="D9" s="169"/>
      <c r="E9" s="169"/>
      <c r="F9" s="149"/>
      <c r="G9" s="158"/>
      <c r="H9" s="23"/>
      <c r="I9" s="23"/>
      <c r="J9" s="23"/>
      <c r="K9" s="23"/>
      <c r="L9" s="23"/>
      <c r="M9" s="23"/>
      <c r="N9" s="24"/>
      <c r="O9" s="24"/>
      <c r="P9" s="25">
        <f t="shared" si="1"/>
        <v>0</v>
      </c>
      <c r="Q9" s="26">
        <f t="shared" si="0"/>
        <v>0</v>
      </c>
      <c r="R9" s="143">
        <f>SUM(F9:N9)</f>
        <v>0</v>
      </c>
      <c r="S9" s="27"/>
      <c r="T9" s="28">
        <v>1180</v>
      </c>
      <c r="U9" s="141" t="s">
        <v>148</v>
      </c>
      <c r="V9" s="30">
        <f t="shared" si="2"/>
        <v>0</v>
      </c>
      <c r="W9" s="31"/>
      <c r="X9" s="32">
        <f t="shared" si="3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48"/>
      <c r="B10" s="148" t="s">
        <v>111</v>
      </c>
      <c r="C10" s="171"/>
      <c r="D10" s="171"/>
      <c r="E10" s="171"/>
      <c r="F10" s="149"/>
      <c r="G10" s="158"/>
      <c r="H10" s="23"/>
      <c r="I10" s="23"/>
      <c r="J10" s="23"/>
      <c r="K10" s="23"/>
      <c r="L10" s="23"/>
      <c r="M10" s="23"/>
      <c r="N10" s="24"/>
      <c r="O10" s="24"/>
      <c r="P10" s="25">
        <f t="shared" si="1"/>
        <v>0</v>
      </c>
      <c r="Q10" s="26">
        <f t="shared" si="0"/>
        <v>0</v>
      </c>
      <c r="R10" s="143">
        <f>SUM(F10:N10)</f>
        <v>0</v>
      </c>
      <c r="S10" s="27"/>
      <c r="T10" s="28">
        <v>1298</v>
      </c>
      <c r="U10" s="141" t="s">
        <v>149</v>
      </c>
      <c r="V10" s="30">
        <f t="shared" si="2"/>
        <v>0</v>
      </c>
      <c r="W10" s="31"/>
      <c r="X10" s="32">
        <f t="shared" si="3"/>
        <v>0</v>
      </c>
      <c r="Y10" s="19"/>
      <c r="Z10" s="33"/>
      <c r="AA10" s="33"/>
      <c r="AB10" s="33"/>
      <c r="AC10" s="33"/>
    </row>
    <row r="11" spans="1:29" ht="29.1" customHeight="1" thickBot="1" x14ac:dyDescent="0.4">
      <c r="A11" s="203"/>
      <c r="B11" s="148" t="s">
        <v>111</v>
      </c>
      <c r="C11" s="217"/>
      <c r="D11" s="217"/>
      <c r="E11" s="217"/>
      <c r="F11" s="206"/>
      <c r="G11" s="216"/>
      <c r="H11" s="23"/>
      <c r="I11" s="206"/>
      <c r="J11" s="206"/>
      <c r="K11" s="23"/>
      <c r="L11" s="206"/>
      <c r="M11" s="206"/>
      <c r="N11" s="207"/>
      <c r="O11" s="24"/>
      <c r="P11" s="25">
        <f t="shared" si="1"/>
        <v>0</v>
      </c>
      <c r="Q11" s="26">
        <f t="shared" si="0"/>
        <v>0</v>
      </c>
      <c r="R11" s="143">
        <f>SUM(F11:N11)</f>
        <v>0</v>
      </c>
      <c r="S11" s="27"/>
      <c r="T11" s="28">
        <v>1317</v>
      </c>
      <c r="U11" s="141" t="s">
        <v>150</v>
      </c>
      <c r="V11" s="30">
        <f t="shared" si="2"/>
        <v>0</v>
      </c>
      <c r="W11" s="31"/>
      <c r="X11" s="32">
        <f t="shared" si="3"/>
        <v>0</v>
      </c>
      <c r="Y11" s="19"/>
      <c r="Z11" s="33"/>
      <c r="AA11" s="33"/>
      <c r="AB11" s="33"/>
      <c r="AC11" s="33"/>
    </row>
    <row r="12" spans="1:29" ht="29.1" customHeight="1" thickBot="1" x14ac:dyDescent="0.4">
      <c r="A12" s="255"/>
      <c r="B12" s="148" t="s">
        <v>111</v>
      </c>
      <c r="C12" s="217"/>
      <c r="D12" s="217"/>
      <c r="E12" s="217"/>
      <c r="F12" s="206"/>
      <c r="G12" s="216"/>
      <c r="H12" s="23"/>
      <c r="I12" s="206"/>
      <c r="J12" s="206"/>
      <c r="K12" s="23"/>
      <c r="L12" s="206"/>
      <c r="M12" s="206"/>
      <c r="N12" s="207"/>
      <c r="O12" s="24"/>
      <c r="P12" s="25">
        <f t="shared" si="1"/>
        <v>0</v>
      </c>
      <c r="Q12" s="26">
        <f t="shared" si="0"/>
        <v>0</v>
      </c>
      <c r="R12" s="143">
        <v>0</v>
      </c>
      <c r="S12" s="27"/>
      <c r="T12" s="28">
        <v>1347</v>
      </c>
      <c r="U12" s="141" t="s">
        <v>45</v>
      </c>
      <c r="V12" s="30">
        <f t="shared" si="2"/>
        <v>0</v>
      </c>
      <c r="W12" s="31"/>
      <c r="X12" s="32">
        <f t="shared" si="3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203"/>
      <c r="B13" s="148" t="s">
        <v>111</v>
      </c>
      <c r="C13" s="217"/>
      <c r="D13" s="217"/>
      <c r="E13" s="217"/>
      <c r="F13" s="206"/>
      <c r="G13" s="216"/>
      <c r="H13" s="23"/>
      <c r="I13" s="206"/>
      <c r="J13" s="206"/>
      <c r="K13" s="23"/>
      <c r="L13" s="206"/>
      <c r="M13" s="206"/>
      <c r="N13" s="207"/>
      <c r="O13" s="24"/>
      <c r="P13" s="25">
        <f t="shared" si="1"/>
        <v>0</v>
      </c>
      <c r="Q13" s="26">
        <f t="shared" si="0"/>
        <v>0</v>
      </c>
      <c r="R13" s="143">
        <v>0</v>
      </c>
      <c r="S13" s="27"/>
      <c r="T13" s="28">
        <v>1451</v>
      </c>
      <c r="U13" s="141" t="s">
        <v>151</v>
      </c>
      <c r="V13" s="30">
        <f t="shared" si="2"/>
        <v>0</v>
      </c>
      <c r="W13" s="31"/>
      <c r="X13" s="32">
        <f t="shared" si="3"/>
        <v>0</v>
      </c>
      <c r="Y13" s="19"/>
      <c r="Z13" s="33"/>
      <c r="AA13" s="33"/>
      <c r="AB13" s="33"/>
      <c r="AC13" s="33"/>
    </row>
    <row r="14" spans="1:29" ht="29.1" customHeight="1" thickBot="1" x14ac:dyDescent="0.4">
      <c r="A14" s="203"/>
      <c r="B14" s="148" t="s">
        <v>111</v>
      </c>
      <c r="C14" s="217"/>
      <c r="D14" s="217"/>
      <c r="E14" s="217"/>
      <c r="F14" s="206"/>
      <c r="G14" s="216"/>
      <c r="H14" s="23"/>
      <c r="I14" s="206"/>
      <c r="J14" s="206"/>
      <c r="K14" s="23"/>
      <c r="L14" s="206"/>
      <c r="M14" s="206"/>
      <c r="N14" s="207"/>
      <c r="O14" s="24"/>
      <c r="P14" s="25">
        <f t="shared" si="1"/>
        <v>0</v>
      </c>
      <c r="Q14" s="26">
        <f t="shared" si="0"/>
        <v>0</v>
      </c>
      <c r="R14" s="143">
        <v>0</v>
      </c>
      <c r="S14" s="27"/>
      <c r="T14" s="28">
        <v>1757</v>
      </c>
      <c r="U14" s="141" t="s">
        <v>152</v>
      </c>
      <c r="V14" s="30">
        <f t="shared" si="2"/>
        <v>0</v>
      </c>
      <c r="W14" s="31"/>
      <c r="X14" s="32">
        <f t="shared" si="3"/>
        <v>0</v>
      </c>
      <c r="Y14" s="19"/>
      <c r="Z14" s="6"/>
      <c r="AA14" s="6"/>
      <c r="AB14" s="6"/>
      <c r="AC14" s="6"/>
    </row>
    <row r="15" spans="1:29" ht="29.1" customHeight="1" thickBot="1" x14ac:dyDescent="0.4">
      <c r="A15" s="203"/>
      <c r="B15" s="148" t="s">
        <v>111</v>
      </c>
      <c r="C15" s="217"/>
      <c r="D15" s="217"/>
      <c r="E15" s="217"/>
      <c r="F15" s="206"/>
      <c r="G15" s="216"/>
      <c r="H15" s="23"/>
      <c r="I15" s="206"/>
      <c r="J15" s="206"/>
      <c r="K15" s="23"/>
      <c r="L15" s="206"/>
      <c r="M15" s="206"/>
      <c r="N15" s="207"/>
      <c r="O15" s="24"/>
      <c r="P15" s="25">
        <f>IF(Q15=7,SUM(F15:N15)-SMALL(F15:N15,1)-SMALL(F15:N15,2),IF(Q15=6,SUM(F15:N15)-SMALL(F15:N15,1),SUM(F15:N15)))</f>
        <v>0</v>
      </c>
      <c r="Q15" s="26">
        <f t="shared" si="0"/>
        <v>0</v>
      </c>
      <c r="R15" s="143">
        <v>0</v>
      </c>
      <c r="S15" s="27"/>
      <c r="T15" s="28">
        <v>1773</v>
      </c>
      <c r="U15" s="141" t="s">
        <v>71</v>
      </c>
      <c r="V15" s="30">
        <f t="shared" si="2"/>
        <v>0</v>
      </c>
      <c r="W15" s="31"/>
      <c r="X15" s="32">
        <f t="shared" si="3"/>
        <v>0</v>
      </c>
      <c r="Y15" s="19"/>
      <c r="Z15" s="33"/>
      <c r="AA15" s="33"/>
      <c r="AB15" s="33"/>
      <c r="AC15" s="33"/>
    </row>
    <row r="16" spans="1:29" ht="29.1" customHeight="1" thickBot="1" x14ac:dyDescent="0.4">
      <c r="A16" s="203"/>
      <c r="B16" s="203"/>
      <c r="C16" s="217"/>
      <c r="D16" s="217"/>
      <c r="E16" s="217"/>
      <c r="F16" s="206"/>
      <c r="G16" s="216"/>
      <c r="H16" s="206"/>
      <c r="I16" s="206"/>
      <c r="J16" s="206"/>
      <c r="K16" s="206"/>
      <c r="L16" s="206"/>
      <c r="M16" s="206"/>
      <c r="N16" s="207"/>
      <c r="O16" s="24"/>
      <c r="P16" s="25"/>
      <c r="Q16" s="26"/>
      <c r="R16" s="143"/>
      <c r="S16" s="27"/>
      <c r="T16" s="28">
        <v>1843</v>
      </c>
      <c r="U16" s="141" t="s">
        <v>153</v>
      </c>
      <c r="V16" s="30">
        <f t="shared" si="2"/>
        <v>0</v>
      </c>
      <c r="W16" s="31"/>
      <c r="X16" s="32">
        <f t="shared" si="3"/>
        <v>0</v>
      </c>
      <c r="Y16" s="19"/>
      <c r="Z16" s="33"/>
      <c r="AA16" s="33"/>
      <c r="AB16" s="33"/>
      <c r="AC16" s="33"/>
    </row>
    <row r="17" spans="1:29" ht="29.1" customHeight="1" thickBot="1" x14ac:dyDescent="0.4">
      <c r="A17" s="203"/>
      <c r="B17" s="203"/>
      <c r="C17" s="217"/>
      <c r="D17" s="217"/>
      <c r="E17" s="217"/>
      <c r="F17" s="206"/>
      <c r="G17" s="216"/>
      <c r="H17" s="206"/>
      <c r="I17" s="206"/>
      <c r="J17" s="206"/>
      <c r="K17" s="206"/>
      <c r="L17" s="206"/>
      <c r="M17" s="206"/>
      <c r="N17" s="207"/>
      <c r="O17" s="24"/>
      <c r="P17" s="25"/>
      <c r="Q17" s="26"/>
      <c r="R17" s="143"/>
      <c r="S17" s="27"/>
      <c r="T17" s="28">
        <v>1988</v>
      </c>
      <c r="U17" s="141" t="s">
        <v>154</v>
      </c>
      <c r="V17" s="30">
        <f t="shared" si="2"/>
        <v>0</v>
      </c>
      <c r="W17" s="31"/>
      <c r="X17" s="32">
        <f t="shared" si="3"/>
        <v>0</v>
      </c>
      <c r="Y17" s="19"/>
      <c r="Z17" s="33"/>
      <c r="AA17" s="33"/>
      <c r="AB17" s="33"/>
      <c r="AC17" s="33"/>
    </row>
    <row r="18" spans="1:29" ht="29.1" customHeight="1" thickBot="1" x14ac:dyDescent="0.4">
      <c r="A18" s="203"/>
      <c r="B18" s="203"/>
      <c r="C18" s="217"/>
      <c r="D18" s="217"/>
      <c r="E18" s="217"/>
      <c r="F18" s="206"/>
      <c r="G18" s="216"/>
      <c r="H18" s="206"/>
      <c r="I18" s="206"/>
      <c r="J18" s="206"/>
      <c r="K18" s="206"/>
      <c r="L18" s="206"/>
      <c r="M18" s="206"/>
      <c r="N18" s="207"/>
      <c r="O18" s="24"/>
      <c r="P18" s="25"/>
      <c r="Q18" s="26"/>
      <c r="R18" s="143"/>
      <c r="S18" s="27"/>
      <c r="T18" s="28">
        <v>2005</v>
      </c>
      <c r="U18" s="141" t="s">
        <v>155</v>
      </c>
      <c r="V18" s="30">
        <f t="shared" si="2"/>
        <v>0</v>
      </c>
      <c r="W18" s="31"/>
      <c r="X18" s="32">
        <f t="shared" si="3"/>
        <v>0</v>
      </c>
      <c r="Y18" s="19"/>
      <c r="Z18" s="6"/>
      <c r="AA18" s="6"/>
      <c r="AB18" s="6"/>
      <c r="AC18" s="6"/>
    </row>
    <row r="19" spans="1:29" ht="29.1" customHeight="1" thickBot="1" x14ac:dyDescent="0.4">
      <c r="A19" s="203"/>
      <c r="B19" s="203"/>
      <c r="C19" s="217"/>
      <c r="D19" s="217"/>
      <c r="E19" s="217"/>
      <c r="F19" s="206"/>
      <c r="G19" s="216"/>
      <c r="H19" s="206"/>
      <c r="I19" s="206"/>
      <c r="J19" s="206"/>
      <c r="K19" s="206"/>
      <c r="L19" s="206"/>
      <c r="M19" s="206"/>
      <c r="N19" s="207"/>
      <c r="O19" s="24"/>
      <c r="P19" s="25"/>
      <c r="Q19" s="26"/>
      <c r="R19" s="143"/>
      <c r="S19" s="27"/>
      <c r="T19" s="28">
        <v>2015</v>
      </c>
      <c r="U19" s="141" t="s">
        <v>156</v>
      </c>
      <c r="V19" s="30">
        <f t="shared" si="2"/>
        <v>0</v>
      </c>
      <c r="W19" s="31"/>
      <c r="X19" s="32">
        <f t="shared" si="3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203"/>
      <c r="B20" s="203"/>
      <c r="C20" s="217"/>
      <c r="D20" s="217"/>
      <c r="E20" s="217"/>
      <c r="F20" s="206"/>
      <c r="G20" s="216"/>
      <c r="H20" s="206"/>
      <c r="I20" s="206"/>
      <c r="J20" s="206"/>
      <c r="K20" s="206"/>
      <c r="L20" s="206"/>
      <c r="M20" s="206"/>
      <c r="N20" s="207"/>
      <c r="O20" s="24"/>
      <c r="P20" s="25"/>
      <c r="Q20" s="26"/>
      <c r="R20" s="143"/>
      <c r="S20" s="27"/>
      <c r="T20" s="28">
        <v>2041</v>
      </c>
      <c r="U20" s="141" t="s">
        <v>157</v>
      </c>
      <c r="V20" s="30">
        <f t="shared" si="2"/>
        <v>20</v>
      </c>
      <c r="W20" s="31"/>
      <c r="X20" s="32">
        <f t="shared" si="3"/>
        <v>20</v>
      </c>
      <c r="Y20" s="19"/>
      <c r="Z20" s="6"/>
      <c r="AA20" s="6"/>
      <c r="AB20" s="6"/>
      <c r="AC20" s="6"/>
    </row>
    <row r="21" spans="1:29" ht="29.1" customHeight="1" thickBot="1" x14ac:dyDescent="0.4">
      <c r="A21" s="203"/>
      <c r="B21" s="203"/>
      <c r="C21" s="217"/>
      <c r="D21" s="217"/>
      <c r="E21" s="217"/>
      <c r="F21" s="206"/>
      <c r="G21" s="216"/>
      <c r="H21" s="206"/>
      <c r="I21" s="206"/>
      <c r="J21" s="206"/>
      <c r="K21" s="206"/>
      <c r="L21" s="206"/>
      <c r="M21" s="206"/>
      <c r="N21" s="207"/>
      <c r="O21" s="24"/>
      <c r="P21" s="25"/>
      <c r="Q21" s="26"/>
      <c r="R21" s="143"/>
      <c r="S21" s="27"/>
      <c r="T21" s="28">
        <v>2055</v>
      </c>
      <c r="U21" s="141" t="s">
        <v>158</v>
      </c>
      <c r="V21" s="30">
        <f t="shared" si="2"/>
        <v>0</v>
      </c>
      <c r="W21" s="31"/>
      <c r="X21" s="32">
        <f t="shared" si="3"/>
        <v>0</v>
      </c>
      <c r="Y21" s="19"/>
      <c r="Z21" s="6"/>
      <c r="AA21" s="6"/>
      <c r="AB21" s="6"/>
      <c r="AC21" s="6"/>
    </row>
    <row r="22" spans="1:29" ht="29.1" customHeight="1" thickBot="1" x14ac:dyDescent="0.4">
      <c r="A22" s="203"/>
      <c r="B22" s="203"/>
      <c r="C22" s="217"/>
      <c r="D22" s="217"/>
      <c r="E22" s="217"/>
      <c r="F22" s="206"/>
      <c r="G22" s="216"/>
      <c r="H22" s="206"/>
      <c r="I22" s="206"/>
      <c r="J22" s="206"/>
      <c r="K22" s="206"/>
      <c r="L22" s="206"/>
      <c r="M22" s="206"/>
      <c r="N22" s="207"/>
      <c r="O22" s="24"/>
      <c r="P22" s="25"/>
      <c r="Q22" s="26"/>
      <c r="R22" s="143"/>
      <c r="S22" s="27"/>
      <c r="T22" s="28">
        <v>2057</v>
      </c>
      <c r="U22" s="141" t="s">
        <v>159</v>
      </c>
      <c r="V22" s="30">
        <f t="shared" si="2"/>
        <v>0</v>
      </c>
      <c r="W22" s="31"/>
      <c r="X22" s="32">
        <f t="shared" si="3"/>
        <v>0</v>
      </c>
      <c r="Y22" s="19"/>
      <c r="Z22" s="6"/>
      <c r="AA22" s="6"/>
      <c r="AB22" s="6"/>
      <c r="AC22" s="6"/>
    </row>
    <row r="23" spans="1:29" ht="29.1" customHeight="1" thickBot="1" x14ac:dyDescent="0.4">
      <c r="A23" s="203"/>
      <c r="B23" s="203"/>
      <c r="C23" s="217"/>
      <c r="D23" s="217"/>
      <c r="E23" s="217"/>
      <c r="F23" s="206"/>
      <c r="G23" s="216"/>
      <c r="H23" s="206"/>
      <c r="I23" s="206"/>
      <c r="J23" s="206"/>
      <c r="K23" s="206"/>
      <c r="L23" s="206"/>
      <c r="M23" s="206"/>
      <c r="N23" s="207"/>
      <c r="O23" s="24"/>
      <c r="P23" s="25"/>
      <c r="Q23" s="26"/>
      <c r="R23" s="143"/>
      <c r="S23" s="27"/>
      <c r="T23" s="28">
        <v>2112</v>
      </c>
      <c r="U23" s="141" t="s">
        <v>160</v>
      </c>
      <c r="V23" s="30">
        <f t="shared" si="2"/>
        <v>0</v>
      </c>
      <c r="W23" s="31"/>
      <c r="X23" s="32">
        <f t="shared" si="3"/>
        <v>0</v>
      </c>
      <c r="Y23" s="19"/>
      <c r="Z23" s="6"/>
      <c r="AA23" s="6"/>
      <c r="AB23" s="6"/>
      <c r="AC23" s="6"/>
    </row>
    <row r="24" spans="1:29" ht="29.1" customHeight="1" thickBot="1" x14ac:dyDescent="0.4">
      <c r="A24" s="203"/>
      <c r="B24" s="203"/>
      <c r="C24" s="217"/>
      <c r="D24" s="217"/>
      <c r="E24" s="217"/>
      <c r="F24" s="206"/>
      <c r="G24" s="216"/>
      <c r="H24" s="206"/>
      <c r="I24" s="206"/>
      <c r="J24" s="206"/>
      <c r="K24" s="206"/>
      <c r="L24" s="206"/>
      <c r="M24" s="206"/>
      <c r="N24" s="207"/>
      <c r="O24" s="24"/>
      <c r="P24" s="25"/>
      <c r="Q24" s="26"/>
      <c r="R24" s="143"/>
      <c r="S24" s="27"/>
      <c r="T24" s="28">
        <v>2140</v>
      </c>
      <c r="U24" s="141" t="s">
        <v>161</v>
      </c>
      <c r="V24" s="30">
        <f t="shared" si="2"/>
        <v>0</v>
      </c>
      <c r="W24" s="31"/>
      <c r="X24" s="32">
        <f t="shared" si="3"/>
        <v>0</v>
      </c>
      <c r="Y24" s="19"/>
      <c r="Z24" s="6"/>
      <c r="AA24" s="6"/>
      <c r="AB24" s="6"/>
      <c r="AC24" s="6"/>
    </row>
    <row r="25" spans="1:29" ht="29.1" customHeight="1" thickBot="1" x14ac:dyDescent="0.4">
      <c r="A25" s="203"/>
      <c r="B25" s="203"/>
      <c r="C25" s="217"/>
      <c r="D25" s="217"/>
      <c r="E25" s="217"/>
      <c r="F25" s="206"/>
      <c r="G25" s="216"/>
      <c r="H25" s="206"/>
      <c r="I25" s="206"/>
      <c r="J25" s="206"/>
      <c r="K25" s="206"/>
      <c r="L25" s="206"/>
      <c r="M25" s="206"/>
      <c r="N25" s="207"/>
      <c r="O25" s="24"/>
      <c r="P25" s="25"/>
      <c r="Q25" s="26"/>
      <c r="R25" s="143"/>
      <c r="S25" s="27"/>
      <c r="T25" s="28">
        <v>2142</v>
      </c>
      <c r="U25" s="141" t="s">
        <v>162</v>
      </c>
      <c r="V25" s="30">
        <f t="shared" si="2"/>
        <v>0</v>
      </c>
      <c r="W25" s="31"/>
      <c r="X25" s="32">
        <f t="shared" si="3"/>
        <v>0</v>
      </c>
      <c r="Y25" s="19"/>
      <c r="Z25" s="6"/>
      <c r="AA25" s="6"/>
      <c r="AB25" s="6"/>
      <c r="AC25" s="6"/>
    </row>
    <row r="26" spans="1:29" ht="29.1" customHeight="1" thickBot="1" x14ac:dyDescent="0.4">
      <c r="A26" s="203"/>
      <c r="B26" s="203"/>
      <c r="C26" s="217"/>
      <c r="D26" s="217"/>
      <c r="E26" s="217"/>
      <c r="F26" s="206"/>
      <c r="G26" s="216"/>
      <c r="H26" s="206"/>
      <c r="I26" s="206"/>
      <c r="J26" s="206"/>
      <c r="K26" s="206"/>
      <c r="L26" s="206"/>
      <c r="M26" s="206"/>
      <c r="N26" s="207"/>
      <c r="O26" s="24"/>
      <c r="P26" s="25"/>
      <c r="Q26" s="26"/>
      <c r="R26" s="143"/>
      <c r="S26" s="27"/>
      <c r="T26" s="28">
        <v>2144</v>
      </c>
      <c r="U26" s="141" t="s">
        <v>163</v>
      </c>
      <c r="V26" s="30">
        <f t="shared" si="2"/>
        <v>0</v>
      </c>
      <c r="W26" s="31"/>
      <c r="X26" s="32">
        <f t="shared" si="3"/>
        <v>0</v>
      </c>
      <c r="Y26" s="19"/>
      <c r="Z26" s="6"/>
      <c r="AA26" s="6"/>
      <c r="AB26" s="6"/>
      <c r="AC26" s="6"/>
    </row>
    <row r="27" spans="1:29" ht="29.1" customHeight="1" thickBot="1" x14ac:dyDescent="0.4">
      <c r="A27" s="203"/>
      <c r="B27" s="203"/>
      <c r="C27" s="217"/>
      <c r="D27" s="217"/>
      <c r="E27" s="217"/>
      <c r="F27" s="206"/>
      <c r="G27" s="216"/>
      <c r="H27" s="206"/>
      <c r="I27" s="206"/>
      <c r="J27" s="206"/>
      <c r="K27" s="206"/>
      <c r="L27" s="206"/>
      <c r="M27" s="206"/>
      <c r="N27" s="207"/>
      <c r="O27" s="24"/>
      <c r="P27" s="25"/>
      <c r="Q27" s="26"/>
      <c r="R27" s="143"/>
      <c r="S27" s="27"/>
      <c r="T27" s="28">
        <v>2186</v>
      </c>
      <c r="U27" s="141" t="s">
        <v>164</v>
      </c>
      <c r="V27" s="30">
        <f t="shared" si="2"/>
        <v>0</v>
      </c>
      <c r="W27" s="31"/>
      <c r="X27" s="32">
        <f t="shared" si="3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203"/>
      <c r="B28" s="203"/>
      <c r="C28" s="217"/>
      <c r="D28" s="217"/>
      <c r="E28" s="217"/>
      <c r="F28" s="206"/>
      <c r="G28" s="216"/>
      <c r="H28" s="206"/>
      <c r="I28" s="206"/>
      <c r="J28" s="206"/>
      <c r="K28" s="206"/>
      <c r="L28" s="206"/>
      <c r="M28" s="206"/>
      <c r="N28" s="207"/>
      <c r="O28" s="24"/>
      <c r="P28" s="25"/>
      <c r="Q28" s="26"/>
      <c r="R28" s="143"/>
      <c r="S28" s="27"/>
      <c r="T28" s="28">
        <v>2236</v>
      </c>
      <c r="U28" s="141" t="s">
        <v>165</v>
      </c>
      <c r="V28" s="30">
        <f t="shared" si="2"/>
        <v>0</v>
      </c>
      <c r="W28" s="31"/>
      <c r="X28" s="32">
        <f t="shared" si="3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203"/>
      <c r="B29" s="203"/>
      <c r="C29" s="217"/>
      <c r="D29" s="217"/>
      <c r="E29" s="217"/>
      <c r="F29" s="206"/>
      <c r="G29" s="216"/>
      <c r="H29" s="206"/>
      <c r="I29" s="206"/>
      <c r="J29" s="206"/>
      <c r="K29" s="206"/>
      <c r="L29" s="206"/>
      <c r="M29" s="206"/>
      <c r="N29" s="207"/>
      <c r="O29" s="24"/>
      <c r="P29" s="25"/>
      <c r="Q29" s="26"/>
      <c r="R29" s="143"/>
      <c r="S29" s="27"/>
      <c r="T29" s="28">
        <v>2272</v>
      </c>
      <c r="U29" s="141" t="s">
        <v>166</v>
      </c>
      <c r="V29" s="30">
        <f t="shared" si="2"/>
        <v>0</v>
      </c>
      <c r="W29" s="31"/>
      <c r="X29" s="32">
        <f t="shared" si="3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203"/>
      <c r="B30" s="203"/>
      <c r="C30" s="217"/>
      <c r="D30" s="217"/>
      <c r="E30" s="217"/>
      <c r="F30" s="206"/>
      <c r="G30" s="216"/>
      <c r="H30" s="206"/>
      <c r="I30" s="206"/>
      <c r="J30" s="206"/>
      <c r="K30" s="206"/>
      <c r="L30" s="206"/>
      <c r="M30" s="206"/>
      <c r="N30" s="207"/>
      <c r="O30" s="24"/>
      <c r="P30" s="25"/>
      <c r="Q30" s="26"/>
      <c r="R30" s="143"/>
      <c r="S30" s="27"/>
      <c r="T30" s="28">
        <v>2362</v>
      </c>
      <c r="U30" s="141" t="s">
        <v>167</v>
      </c>
      <c r="V30" s="30">
        <f t="shared" si="2"/>
        <v>0</v>
      </c>
      <c r="W30" s="31"/>
      <c r="X30" s="32">
        <f t="shared" si="3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203"/>
      <c r="B31" s="203"/>
      <c r="C31" s="217"/>
      <c r="D31" s="217"/>
      <c r="E31" s="217"/>
      <c r="F31" s="206"/>
      <c r="G31" s="216"/>
      <c r="H31" s="206"/>
      <c r="I31" s="206"/>
      <c r="J31" s="206"/>
      <c r="K31" s="206"/>
      <c r="L31" s="206"/>
      <c r="M31" s="206"/>
      <c r="N31" s="207"/>
      <c r="O31" s="24"/>
      <c r="P31" s="25"/>
      <c r="Q31" s="26"/>
      <c r="R31" s="143"/>
      <c r="S31" s="27"/>
      <c r="T31" s="28">
        <v>2397</v>
      </c>
      <c r="U31" s="141" t="s">
        <v>168</v>
      </c>
      <c r="V31" s="30">
        <f t="shared" si="2"/>
        <v>0</v>
      </c>
      <c r="W31" s="31"/>
      <c r="X31" s="32">
        <f t="shared" si="3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203"/>
      <c r="B32" s="203"/>
      <c r="C32" s="217"/>
      <c r="D32" s="217"/>
      <c r="E32" s="217"/>
      <c r="F32" s="206"/>
      <c r="G32" s="216"/>
      <c r="H32" s="206"/>
      <c r="I32" s="206"/>
      <c r="J32" s="206"/>
      <c r="K32" s="206"/>
      <c r="L32" s="206"/>
      <c r="M32" s="206"/>
      <c r="N32" s="207"/>
      <c r="O32" s="24"/>
      <c r="P32" s="25"/>
      <c r="Q32" s="26"/>
      <c r="R32" s="143"/>
      <c r="S32" s="27"/>
      <c r="T32" s="28">
        <v>2403</v>
      </c>
      <c r="U32" s="141" t="s">
        <v>169</v>
      </c>
      <c r="V32" s="30">
        <f t="shared" si="2"/>
        <v>0</v>
      </c>
      <c r="W32" s="31"/>
      <c r="X32" s="32">
        <f t="shared" si="3"/>
        <v>0</v>
      </c>
      <c r="Y32" s="19"/>
      <c r="Z32" s="6"/>
      <c r="AA32" s="6"/>
      <c r="AB32" s="6"/>
      <c r="AC32" s="6"/>
    </row>
    <row r="33" spans="1:29" ht="29.1" customHeight="1" thickBot="1" x14ac:dyDescent="0.4">
      <c r="A33" s="203"/>
      <c r="B33" s="203"/>
      <c r="C33" s="217"/>
      <c r="D33" s="217"/>
      <c r="E33" s="217"/>
      <c r="F33" s="206"/>
      <c r="G33" s="216"/>
      <c r="H33" s="206"/>
      <c r="I33" s="206"/>
      <c r="J33" s="206"/>
      <c r="K33" s="206"/>
      <c r="L33" s="206"/>
      <c r="M33" s="206"/>
      <c r="N33" s="207"/>
      <c r="O33" s="24"/>
      <c r="P33" s="25"/>
      <c r="Q33" s="26"/>
      <c r="R33" s="143"/>
      <c r="S33" s="27"/>
      <c r="T33" s="28">
        <v>2415</v>
      </c>
      <c r="U33" s="141" t="s">
        <v>170</v>
      </c>
      <c r="V33" s="30">
        <f t="shared" si="2"/>
        <v>0</v>
      </c>
      <c r="W33" s="31"/>
      <c r="X33" s="32">
        <f t="shared" si="3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203"/>
      <c r="B34" s="203"/>
      <c r="C34" s="217"/>
      <c r="D34" s="217"/>
      <c r="E34" s="217"/>
      <c r="F34" s="206"/>
      <c r="G34" s="216"/>
      <c r="H34" s="206"/>
      <c r="I34" s="206"/>
      <c r="J34" s="206"/>
      <c r="K34" s="206"/>
      <c r="L34" s="206"/>
      <c r="M34" s="206"/>
      <c r="N34" s="207"/>
      <c r="O34" s="24"/>
      <c r="P34" s="25"/>
      <c r="Q34" s="26"/>
      <c r="R34" s="143"/>
      <c r="S34" s="27"/>
      <c r="T34" s="28">
        <v>2446</v>
      </c>
      <c r="U34" s="141" t="s">
        <v>171</v>
      </c>
      <c r="V34" s="30">
        <f t="shared" si="2"/>
        <v>0</v>
      </c>
      <c r="W34" s="31"/>
      <c r="X34" s="32">
        <f t="shared" si="3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203"/>
      <c r="B35" s="203"/>
      <c r="C35" s="217"/>
      <c r="D35" s="217"/>
      <c r="E35" s="217"/>
      <c r="F35" s="206"/>
      <c r="G35" s="216"/>
      <c r="H35" s="206"/>
      <c r="I35" s="206"/>
      <c r="J35" s="206"/>
      <c r="K35" s="206"/>
      <c r="L35" s="206"/>
      <c r="M35" s="206"/>
      <c r="N35" s="207"/>
      <c r="O35" s="24"/>
      <c r="P35" s="25"/>
      <c r="Q35" s="26"/>
      <c r="R35" s="143"/>
      <c r="S35" s="27"/>
      <c r="T35" s="28">
        <v>2455</v>
      </c>
      <c r="U35" s="141" t="s">
        <v>172</v>
      </c>
      <c r="V35" s="30">
        <f t="shared" si="2"/>
        <v>45</v>
      </c>
      <c r="W35" s="31"/>
      <c r="X35" s="32">
        <f t="shared" si="3"/>
        <v>45</v>
      </c>
      <c r="Y35" s="19"/>
      <c r="Z35" s="6"/>
      <c r="AA35" s="6"/>
      <c r="AB35" s="6"/>
      <c r="AC35" s="6"/>
    </row>
    <row r="36" spans="1:29" ht="29.1" customHeight="1" thickBot="1" x14ac:dyDescent="0.4">
      <c r="A36" s="203"/>
      <c r="B36" s="203"/>
      <c r="C36" s="217"/>
      <c r="D36" s="217"/>
      <c r="E36" s="217"/>
      <c r="F36" s="206"/>
      <c r="G36" s="216"/>
      <c r="H36" s="206"/>
      <c r="I36" s="206"/>
      <c r="J36" s="206"/>
      <c r="K36" s="206"/>
      <c r="L36" s="206"/>
      <c r="M36" s="206"/>
      <c r="N36" s="207"/>
      <c r="O36" s="24"/>
      <c r="P36" s="25"/>
      <c r="Q36" s="26"/>
      <c r="R36" s="143"/>
      <c r="S36" s="27"/>
      <c r="T36" s="28">
        <v>2513</v>
      </c>
      <c r="U36" s="141" t="s">
        <v>115</v>
      </c>
      <c r="V36" s="30">
        <f t="shared" si="2"/>
        <v>0</v>
      </c>
      <c r="W36" s="31"/>
      <c r="X36" s="32">
        <f t="shared" si="3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203"/>
      <c r="B37" s="203"/>
      <c r="C37" s="217"/>
      <c r="D37" s="217"/>
      <c r="E37" s="217"/>
      <c r="F37" s="206"/>
      <c r="G37" s="216"/>
      <c r="H37" s="206"/>
      <c r="I37" s="206"/>
      <c r="J37" s="206"/>
      <c r="K37" s="206"/>
      <c r="L37" s="206"/>
      <c r="M37" s="206"/>
      <c r="N37" s="207"/>
      <c r="O37" s="24"/>
      <c r="P37" s="25"/>
      <c r="Q37" s="26"/>
      <c r="R37" s="143"/>
      <c r="S37" s="27"/>
      <c r="T37" s="28">
        <v>2521</v>
      </c>
      <c r="U37" s="141" t="s">
        <v>112</v>
      </c>
      <c r="V37" s="30">
        <f t="shared" si="2"/>
        <v>25</v>
      </c>
      <c r="W37" s="31"/>
      <c r="X37" s="32">
        <f t="shared" si="3"/>
        <v>25</v>
      </c>
      <c r="Y37" s="19"/>
      <c r="Z37" s="6"/>
      <c r="AA37" s="6"/>
      <c r="AB37" s="6"/>
      <c r="AC37" s="6"/>
    </row>
    <row r="38" spans="1:29" ht="29.1" customHeight="1" thickBot="1" x14ac:dyDescent="0.4">
      <c r="A38" s="203"/>
      <c r="B38" s="203"/>
      <c r="C38" s="217"/>
      <c r="D38" s="217"/>
      <c r="E38" s="217"/>
      <c r="F38" s="206">
        <f t="shared" ref="F38:K38" si="4">COUNTA(F3:F35)</f>
        <v>6</v>
      </c>
      <c r="G38" s="206">
        <f t="shared" si="4"/>
        <v>0</v>
      </c>
      <c r="H38" s="206">
        <f t="shared" si="4"/>
        <v>0</v>
      </c>
      <c r="I38" s="206">
        <f t="shared" si="4"/>
        <v>0</v>
      </c>
      <c r="J38" s="206">
        <f t="shared" si="4"/>
        <v>0</v>
      </c>
      <c r="K38" s="206">
        <f t="shared" si="4"/>
        <v>0</v>
      </c>
      <c r="L38" s="206"/>
      <c r="M38" s="206"/>
      <c r="N38" s="207"/>
      <c r="O38" s="24"/>
      <c r="P38" s="25"/>
      <c r="Q38" s="26"/>
      <c r="R38" s="143"/>
      <c r="S38" s="27"/>
      <c r="T38" s="28">
        <v>2526</v>
      </c>
      <c r="U38" s="141" t="s">
        <v>173</v>
      </c>
      <c r="V38" s="30">
        <f t="shared" si="2"/>
        <v>0</v>
      </c>
      <c r="W38" s="31"/>
      <c r="X38" s="32">
        <f t="shared" si="3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203"/>
      <c r="B39" s="203"/>
      <c r="C39" s="217"/>
      <c r="D39" s="217"/>
      <c r="E39" s="217"/>
      <c r="F39" s="206"/>
      <c r="G39" s="216"/>
      <c r="H39" s="206"/>
      <c r="I39" s="206"/>
      <c r="J39" s="206"/>
      <c r="K39" s="206"/>
      <c r="L39" s="206"/>
      <c r="M39" s="206"/>
      <c r="N39" s="207"/>
      <c r="O39" s="24"/>
      <c r="P39" s="25"/>
      <c r="Q39" s="26"/>
      <c r="R39" s="143"/>
      <c r="S39" s="27"/>
      <c r="T39" s="28">
        <v>2609</v>
      </c>
      <c r="U39" s="141" t="s">
        <v>174</v>
      </c>
      <c r="V39" s="30">
        <f t="shared" si="2"/>
        <v>17</v>
      </c>
      <c r="W39" s="31"/>
      <c r="X39" s="32">
        <f t="shared" si="3"/>
        <v>17</v>
      </c>
      <c r="Y39" s="19"/>
      <c r="Z39" s="6"/>
      <c r="AA39" s="6"/>
      <c r="AB39" s="6"/>
      <c r="AC39" s="6"/>
    </row>
    <row r="40" spans="1:29" ht="29.1" customHeight="1" thickBot="1" x14ac:dyDescent="0.4">
      <c r="A40" s="203"/>
      <c r="B40" s="203"/>
      <c r="C40" s="217"/>
      <c r="D40" s="217"/>
      <c r="E40" s="217"/>
      <c r="F40" s="206"/>
      <c r="G40" s="216"/>
      <c r="H40" s="206"/>
      <c r="I40" s="206"/>
      <c r="J40" s="206"/>
      <c r="K40" s="206"/>
      <c r="L40" s="206"/>
      <c r="M40" s="206"/>
      <c r="N40" s="207"/>
      <c r="O40" s="264"/>
      <c r="P40" s="25"/>
      <c r="Q40" s="26"/>
      <c r="R40" s="143"/>
      <c r="S40" s="27"/>
      <c r="T40" s="28">
        <v>2612</v>
      </c>
      <c r="U40" s="141" t="s">
        <v>175</v>
      </c>
      <c r="V40" s="30">
        <f t="shared" si="2"/>
        <v>0</v>
      </c>
      <c r="W40" s="31"/>
      <c r="X40" s="32">
        <f t="shared" si="3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203"/>
      <c r="B41" s="203"/>
      <c r="C41" s="217"/>
      <c r="D41" s="217"/>
      <c r="E41" s="217"/>
      <c r="F41" s="206"/>
      <c r="G41" s="216"/>
      <c r="H41" s="206"/>
      <c r="I41" s="206"/>
      <c r="J41" s="206"/>
      <c r="K41" s="206"/>
      <c r="L41" s="206"/>
      <c r="M41" s="206"/>
      <c r="N41" s="207"/>
      <c r="O41" s="264"/>
      <c r="P41" s="25"/>
      <c r="Q41" s="26"/>
      <c r="R41" s="143"/>
      <c r="S41" s="27"/>
      <c r="T41" s="28">
        <v>2638</v>
      </c>
      <c r="U41" s="141" t="s">
        <v>176</v>
      </c>
      <c r="V41" s="30">
        <f t="shared" si="2"/>
        <v>0</v>
      </c>
      <c r="W41" s="31"/>
      <c r="X41" s="32">
        <f t="shared" si="3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203"/>
      <c r="B42" s="203"/>
      <c r="C42" s="217"/>
      <c r="D42" s="217"/>
      <c r="E42" s="217"/>
      <c r="F42" s="206"/>
      <c r="G42" s="216"/>
      <c r="H42" s="206"/>
      <c r="I42" s="206"/>
      <c r="J42" s="206"/>
      <c r="K42" s="206"/>
      <c r="L42" s="206"/>
      <c r="M42" s="206"/>
      <c r="N42" s="207"/>
      <c r="O42" s="264"/>
      <c r="P42" s="25"/>
      <c r="Q42" s="26"/>
      <c r="R42" s="143"/>
      <c r="S42" s="27"/>
      <c r="T42" s="28"/>
      <c r="U42" s="141"/>
      <c r="V42" s="30">
        <f t="shared" ref="V42:V64" si="5">SUMIF($D$3:$D$76,T42,$Q$3:$Q$76)</f>
        <v>0</v>
      </c>
      <c r="W42" s="31"/>
      <c r="X42" s="32">
        <f t="shared" si="3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6"/>
      <c r="B43" s="6"/>
      <c r="C43" s="6"/>
      <c r="D43" s="86"/>
      <c r="E43" s="6"/>
      <c r="F43" s="6"/>
      <c r="G43" s="6"/>
      <c r="H43" s="6"/>
      <c r="I43" s="6"/>
      <c r="J43" s="6"/>
      <c r="K43" s="6"/>
      <c r="L43" s="6"/>
      <c r="M43" s="6"/>
      <c r="N43" s="6"/>
      <c r="O43" s="69"/>
      <c r="P43" s="69"/>
      <c r="Q43" s="6"/>
      <c r="R43" s="69"/>
      <c r="S43" s="87"/>
      <c r="T43" s="28"/>
      <c r="U43" s="29"/>
      <c r="V43" s="30">
        <f t="shared" si="5"/>
        <v>0</v>
      </c>
      <c r="W43" s="31"/>
      <c r="X43" s="32">
        <f t="shared" si="3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6"/>
      <c r="B44" s="6"/>
      <c r="C44" s="6"/>
      <c r="D44" s="8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87"/>
      <c r="T44" s="28"/>
      <c r="U44" s="141"/>
      <c r="V44" s="30">
        <f t="shared" si="5"/>
        <v>0</v>
      </c>
      <c r="W44" s="31"/>
      <c r="X44" s="32">
        <f t="shared" si="3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6"/>
      <c r="B45" s="6"/>
      <c r="C45" s="6"/>
      <c r="D45" s="8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87"/>
      <c r="T45" s="28"/>
      <c r="U45" s="29"/>
      <c r="V45" s="30">
        <f t="shared" si="5"/>
        <v>0</v>
      </c>
      <c r="W45" s="31"/>
      <c r="X45" s="32">
        <f t="shared" si="3"/>
        <v>0</v>
      </c>
      <c r="Y45" s="19"/>
      <c r="Z45" s="6"/>
      <c r="AA45" s="6"/>
      <c r="AB45" s="6"/>
      <c r="AC45" s="6"/>
    </row>
    <row r="46" spans="1:29" ht="28.5" customHeight="1" thickBot="1" x14ac:dyDescent="0.4">
      <c r="A46" s="6"/>
      <c r="B46" s="6"/>
      <c r="C46" s="6"/>
      <c r="D46" s="8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40"/>
      <c r="T46" s="28"/>
      <c r="U46" s="29"/>
      <c r="V46" s="30">
        <f t="shared" si="5"/>
        <v>0</v>
      </c>
      <c r="W46" s="31"/>
      <c r="X46" s="32">
        <f t="shared" si="3"/>
        <v>0</v>
      </c>
      <c r="Y46" s="19"/>
      <c r="Z46" s="6"/>
      <c r="AA46" s="6"/>
      <c r="AB46" s="6"/>
      <c r="AC46" s="6"/>
    </row>
    <row r="47" spans="1:29" ht="27.95" customHeight="1" thickBot="1" x14ac:dyDescent="0.4">
      <c r="A47" s="6"/>
      <c r="B47" s="6"/>
      <c r="C47" s="6"/>
      <c r="D47" s="8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40"/>
      <c r="T47" s="28"/>
      <c r="U47" s="29"/>
      <c r="V47" s="30">
        <f t="shared" si="5"/>
        <v>0</v>
      </c>
      <c r="W47" s="31"/>
      <c r="X47" s="32">
        <f t="shared" si="3"/>
        <v>0</v>
      </c>
      <c r="Y47" s="38"/>
      <c r="Z47" s="6"/>
      <c r="AA47" s="6"/>
      <c r="AB47" s="6"/>
      <c r="AC47" s="6"/>
    </row>
    <row r="48" spans="1:29" ht="27.95" customHeight="1" thickBot="1" x14ac:dyDescent="0.4">
      <c r="A48" s="6"/>
      <c r="B48" s="6"/>
      <c r="C48" s="6"/>
      <c r="D48" s="8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28"/>
      <c r="U48" s="29"/>
      <c r="V48" s="30">
        <f t="shared" si="5"/>
        <v>0</v>
      </c>
      <c r="W48" s="31"/>
      <c r="X48" s="32">
        <f t="shared" si="3"/>
        <v>0</v>
      </c>
      <c r="Y48" s="38"/>
      <c r="Z48" s="6"/>
      <c r="AA48" s="6"/>
      <c r="AB48" s="6"/>
      <c r="AC48" s="6"/>
    </row>
    <row r="49" spans="1:29" ht="27.95" customHeight="1" thickBot="1" x14ac:dyDescent="0.4">
      <c r="A49" s="6"/>
      <c r="B49" s="6"/>
      <c r="C49" s="6"/>
      <c r="D49" s="8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40"/>
      <c r="T49" s="28"/>
      <c r="U49" s="29"/>
      <c r="V49" s="30">
        <f t="shared" si="5"/>
        <v>0</v>
      </c>
      <c r="W49" s="31"/>
      <c r="X49" s="32">
        <f t="shared" si="3"/>
        <v>0</v>
      </c>
      <c r="Y49" s="6"/>
      <c r="Z49" s="6"/>
      <c r="AA49" s="6"/>
      <c r="AB49" s="6"/>
      <c r="AC49" s="6"/>
    </row>
    <row r="50" spans="1:29" ht="27.95" customHeight="1" thickBot="1" x14ac:dyDescent="0.4">
      <c r="A50" s="6"/>
      <c r="B50" s="6"/>
      <c r="C50" s="6"/>
      <c r="D50" s="8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40"/>
      <c r="T50" s="28"/>
      <c r="U50" s="29"/>
      <c r="V50" s="30">
        <f t="shared" si="5"/>
        <v>0</v>
      </c>
      <c r="W50" s="31"/>
      <c r="X50" s="32">
        <f t="shared" si="3"/>
        <v>0</v>
      </c>
      <c r="Y50" s="6"/>
      <c r="Z50" s="6"/>
      <c r="AA50" s="6"/>
      <c r="AB50" s="6"/>
      <c r="AC50" s="6"/>
    </row>
    <row r="51" spans="1:29" ht="27.95" customHeight="1" thickBot="1" x14ac:dyDescent="0.4">
      <c r="A51" s="6"/>
      <c r="B51" s="6"/>
      <c r="C51" s="6"/>
      <c r="D51" s="8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40"/>
      <c r="T51" s="28"/>
      <c r="U51" s="29"/>
      <c r="V51" s="30">
        <f t="shared" si="5"/>
        <v>0</v>
      </c>
      <c r="W51" s="31"/>
      <c r="X51" s="32">
        <f t="shared" si="3"/>
        <v>0</v>
      </c>
      <c r="Y51" s="6"/>
      <c r="Z51" s="6"/>
      <c r="AA51" s="6"/>
      <c r="AB51" s="6"/>
      <c r="AC51" s="6"/>
    </row>
    <row r="52" spans="1:29" ht="27.95" customHeight="1" thickBot="1" x14ac:dyDescent="0.4">
      <c r="A52" s="6"/>
      <c r="B52" s="6"/>
      <c r="C52" s="6"/>
      <c r="D52" s="8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40"/>
      <c r="T52" s="28"/>
      <c r="U52" s="29"/>
      <c r="V52" s="30">
        <f t="shared" si="5"/>
        <v>0</v>
      </c>
      <c r="W52" s="31"/>
      <c r="X52" s="32">
        <f t="shared" si="3"/>
        <v>0</v>
      </c>
      <c r="Y52" s="6"/>
      <c r="Z52" s="6"/>
      <c r="AA52" s="6"/>
      <c r="AB52" s="6"/>
      <c r="AC52" s="6"/>
    </row>
    <row r="53" spans="1:29" ht="27.95" customHeight="1" thickBot="1" x14ac:dyDescent="0.4">
      <c r="A53" s="6"/>
      <c r="B53" s="6"/>
      <c r="C53" s="6"/>
      <c r="D53" s="8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28"/>
      <c r="U53" s="29"/>
      <c r="V53" s="30">
        <f t="shared" si="5"/>
        <v>0</v>
      </c>
      <c r="W53" s="31"/>
      <c r="X53" s="32">
        <f t="shared" si="3"/>
        <v>0</v>
      </c>
      <c r="Y53" s="6"/>
      <c r="Z53" s="6"/>
      <c r="AA53" s="6"/>
      <c r="AB53" s="6"/>
      <c r="AC53" s="6"/>
    </row>
    <row r="54" spans="1:29" ht="27.95" customHeight="1" thickBot="1" x14ac:dyDescent="0.4">
      <c r="A54" s="6"/>
      <c r="B54" s="6"/>
      <c r="C54" s="6"/>
      <c r="D54" s="8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28"/>
      <c r="U54" s="29"/>
      <c r="V54" s="30">
        <f t="shared" si="5"/>
        <v>0</v>
      </c>
      <c r="W54" s="31"/>
      <c r="X54" s="32">
        <f t="shared" si="3"/>
        <v>0</v>
      </c>
      <c r="Y54" s="6"/>
      <c r="Z54" s="6"/>
      <c r="AA54" s="6"/>
      <c r="AB54" s="6"/>
      <c r="AC54" s="6"/>
    </row>
    <row r="55" spans="1:29" ht="27.4" customHeight="1" thickBot="1" x14ac:dyDescent="0.4">
      <c r="A55" s="6"/>
      <c r="B55" s="6"/>
      <c r="C55" s="6"/>
      <c r="D55" s="8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28"/>
      <c r="U55" s="29"/>
      <c r="V55" s="30">
        <f t="shared" si="5"/>
        <v>0</v>
      </c>
      <c r="W55" s="31"/>
      <c r="X55" s="32">
        <f t="shared" si="3"/>
        <v>0</v>
      </c>
      <c r="Y55" s="6"/>
      <c r="Z55" s="6"/>
      <c r="AA55" s="6"/>
      <c r="AB55" s="6"/>
      <c r="AC55" s="6"/>
    </row>
    <row r="56" spans="1:29" ht="27.4" customHeight="1" thickBot="1" x14ac:dyDescent="0.4">
      <c r="A56" s="6"/>
      <c r="B56" s="6"/>
      <c r="C56" s="6"/>
      <c r="D56" s="8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28"/>
      <c r="U56" s="29"/>
      <c r="V56" s="30">
        <f t="shared" si="5"/>
        <v>0</v>
      </c>
      <c r="W56" s="31"/>
      <c r="X56" s="32">
        <f t="shared" si="3"/>
        <v>0</v>
      </c>
      <c r="Y56" s="6"/>
      <c r="Z56" s="6"/>
      <c r="AA56" s="6"/>
      <c r="AB56" s="6"/>
      <c r="AC56" s="6"/>
    </row>
    <row r="57" spans="1:29" ht="27.4" customHeight="1" thickBot="1" x14ac:dyDescent="0.4">
      <c r="A57" s="6"/>
      <c r="B57" s="6"/>
      <c r="C57" s="6"/>
      <c r="D57" s="8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28"/>
      <c r="U57" s="29"/>
      <c r="V57" s="30">
        <f t="shared" si="5"/>
        <v>0</v>
      </c>
      <c r="W57" s="31"/>
      <c r="X57" s="32">
        <f t="shared" si="3"/>
        <v>0</v>
      </c>
      <c r="Y57" s="6"/>
      <c r="Z57" s="6"/>
      <c r="AA57" s="6"/>
      <c r="AB57" s="6"/>
      <c r="AC57" s="6"/>
    </row>
    <row r="58" spans="1:29" ht="27.4" customHeight="1" thickBot="1" x14ac:dyDescent="0.4">
      <c r="A58" s="6"/>
      <c r="B58" s="6"/>
      <c r="C58" s="6"/>
      <c r="D58" s="8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28"/>
      <c r="U58" s="29"/>
      <c r="V58" s="30">
        <f t="shared" si="5"/>
        <v>0</v>
      </c>
      <c r="W58" s="31"/>
      <c r="X58" s="32">
        <f t="shared" si="3"/>
        <v>0</v>
      </c>
      <c r="Y58" s="6"/>
      <c r="Z58" s="6"/>
      <c r="AA58" s="6"/>
      <c r="AB58" s="6"/>
      <c r="AC58" s="6"/>
    </row>
    <row r="59" spans="1:29" ht="27.2" customHeight="1" thickBot="1" x14ac:dyDescent="0.4">
      <c r="A59" s="6"/>
      <c r="B59" s="6"/>
      <c r="C59" s="6"/>
      <c r="D59" s="8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28"/>
      <c r="U59" s="141"/>
      <c r="V59" s="30">
        <f t="shared" si="5"/>
        <v>0</v>
      </c>
      <c r="W59" s="31"/>
      <c r="X59" s="32">
        <f t="shared" si="3"/>
        <v>0</v>
      </c>
      <c r="Y59" s="6"/>
      <c r="Z59" s="6"/>
      <c r="AA59" s="6"/>
      <c r="AB59" s="6"/>
      <c r="AC59" s="6"/>
    </row>
    <row r="60" spans="1:29" ht="27.4" customHeight="1" thickBot="1" x14ac:dyDescent="0.4">
      <c r="A60" s="6"/>
      <c r="B60" s="6"/>
      <c r="C60" s="6"/>
      <c r="D60" s="8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28"/>
      <c r="U60" s="29"/>
      <c r="V60" s="30">
        <f t="shared" si="5"/>
        <v>0</v>
      </c>
      <c r="W60" s="31"/>
      <c r="X60" s="32">
        <f t="shared" si="3"/>
        <v>0</v>
      </c>
      <c r="Y60" s="6"/>
      <c r="Z60" s="6"/>
      <c r="AA60" s="6"/>
      <c r="AB60" s="6"/>
      <c r="AC60" s="6"/>
    </row>
    <row r="61" spans="1:29" ht="27.4" customHeight="1" thickBot="1" x14ac:dyDescent="0.4">
      <c r="A61" s="6"/>
      <c r="B61" s="6"/>
      <c r="C61" s="6"/>
      <c r="D61" s="8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28"/>
      <c r="U61" s="29"/>
      <c r="V61" s="30">
        <f t="shared" si="5"/>
        <v>0</v>
      </c>
      <c r="W61" s="31"/>
      <c r="X61" s="32">
        <f t="shared" si="3"/>
        <v>0</v>
      </c>
      <c r="Y61" s="6"/>
      <c r="Z61" s="6"/>
      <c r="AA61" s="6"/>
      <c r="AB61" s="6"/>
      <c r="AC61" s="6"/>
    </row>
    <row r="62" spans="1:29" ht="27.4" customHeight="1" thickBot="1" x14ac:dyDescent="0.4">
      <c r="A62" s="6"/>
      <c r="B62" s="6"/>
      <c r="C62" s="6"/>
      <c r="D62" s="8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28"/>
      <c r="U62" s="141"/>
      <c r="V62" s="30">
        <f t="shared" si="5"/>
        <v>0</v>
      </c>
      <c r="W62" s="31"/>
      <c r="X62" s="32">
        <f t="shared" si="3"/>
        <v>0</v>
      </c>
      <c r="Y62" s="6"/>
      <c r="Z62" s="6"/>
      <c r="AA62" s="6"/>
      <c r="AB62" s="6"/>
      <c r="AC62" s="6"/>
    </row>
    <row r="63" spans="1:29" ht="27.4" customHeight="1" thickBot="1" x14ac:dyDescent="0.4">
      <c r="A63" s="6"/>
      <c r="B63" s="6"/>
      <c r="C63" s="6"/>
      <c r="D63" s="8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28"/>
      <c r="U63" s="29"/>
      <c r="V63" s="30">
        <f t="shared" si="5"/>
        <v>0</v>
      </c>
      <c r="W63" s="31"/>
      <c r="X63" s="32">
        <f t="shared" si="3"/>
        <v>0</v>
      </c>
      <c r="Y63" s="6"/>
      <c r="Z63" s="6"/>
      <c r="AA63" s="6"/>
      <c r="AB63" s="6"/>
      <c r="AC63" s="6"/>
    </row>
    <row r="64" spans="1:29" ht="27.4" customHeight="1" thickBot="1" x14ac:dyDescent="0.4">
      <c r="A64" s="178"/>
      <c r="B64" s="6"/>
      <c r="C64" s="48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50"/>
      <c r="Q64" s="6"/>
      <c r="R64" s="6"/>
      <c r="S64" s="6"/>
      <c r="T64" s="28"/>
      <c r="U64" s="29"/>
      <c r="V64" s="30">
        <f t="shared" si="5"/>
        <v>0</v>
      </c>
      <c r="W64" s="31"/>
      <c r="X64" s="32">
        <f t="shared" si="3"/>
        <v>0</v>
      </c>
      <c r="Y64" s="6"/>
      <c r="Z64" s="6"/>
      <c r="AA64" s="6"/>
      <c r="AB64" s="6"/>
      <c r="AC64" s="6"/>
    </row>
    <row r="65" spans="1:29" ht="25.5" x14ac:dyDescent="0.35">
      <c r="A65" s="182"/>
      <c r="B65" s="6"/>
      <c r="C65" s="51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3"/>
      <c r="Q65" s="6"/>
      <c r="R65" s="6"/>
      <c r="S65" s="6"/>
      <c r="T65" s="6"/>
      <c r="U65" s="6"/>
      <c r="V65" s="39">
        <f>SUM(V3:V64)</f>
        <v>227</v>
      </c>
      <c r="W65" s="6"/>
      <c r="X65" s="41">
        <f>SUM(X3:X64)</f>
        <v>227</v>
      </c>
      <c r="Y65" s="6"/>
      <c r="Z65" s="6"/>
      <c r="AA65" s="6"/>
      <c r="AB65" s="6"/>
      <c r="AC65" s="6"/>
    </row>
    <row r="66" spans="1:29" ht="15.6" customHeight="1" x14ac:dyDescent="0.2">
      <c r="A66" s="182"/>
      <c r="B66" s="6"/>
      <c r="C66" s="51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3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5.6" customHeight="1" x14ac:dyDescent="0.2">
      <c r="A67" s="182"/>
      <c r="B67" s="6"/>
      <c r="C67" s="51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3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5.6" customHeight="1" x14ac:dyDescent="0.2">
      <c r="A68" s="182"/>
      <c r="B68" s="6"/>
      <c r="C68" s="51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3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5.6" customHeight="1" x14ac:dyDescent="0.2">
      <c r="A69" s="182"/>
      <c r="B69" s="6"/>
      <c r="C69" s="51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3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15.6" customHeight="1" x14ac:dyDescent="0.2">
      <c r="A70" s="182"/>
      <c r="B70" s="6"/>
      <c r="C70" s="51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3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15.6" customHeight="1" x14ac:dyDescent="0.2">
      <c r="A71" s="182"/>
      <c r="B71" s="6"/>
      <c r="C71" s="51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3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15.6" customHeight="1" x14ac:dyDescent="0.2">
      <c r="A72" s="182"/>
      <c r="B72" s="6"/>
      <c r="C72" s="51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3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15.6" customHeight="1" x14ac:dyDescent="0.2">
      <c r="A73" s="182"/>
      <c r="B73" s="6"/>
      <c r="C73" s="51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3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15.6" customHeight="1" x14ac:dyDescent="0.2">
      <c r="A74" s="182"/>
      <c r="B74" s="6"/>
      <c r="C74" s="51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3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15.6" customHeight="1" x14ac:dyDescent="0.2">
      <c r="A75" s="182"/>
      <c r="B75" s="6"/>
      <c r="C75" s="51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3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15.6" customHeight="1" x14ac:dyDescent="0.2">
      <c r="A76" s="179"/>
      <c r="B76" s="6"/>
      <c r="C76" s="54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18.600000000000001" customHeight="1" x14ac:dyDescent="0.2">
      <c r="T77" s="6"/>
      <c r="U77" s="6"/>
      <c r="V77" s="6"/>
      <c r="W77" s="6"/>
      <c r="X77" s="6"/>
    </row>
    <row r="78" spans="1:29" ht="18.600000000000001" customHeight="1" x14ac:dyDescent="0.2">
      <c r="T78" s="6"/>
      <c r="U78" s="6"/>
    </row>
    <row r="79" spans="1:29" ht="18.600000000000001" customHeight="1" x14ac:dyDescent="0.2">
      <c r="T79" s="6"/>
      <c r="U79" s="6"/>
    </row>
    <row r="80" spans="1:29" ht="18.600000000000001" customHeight="1" x14ac:dyDescent="0.2">
      <c r="T80" s="6"/>
      <c r="U80" s="6"/>
    </row>
    <row r="81" spans="20:21" ht="18.600000000000001" customHeight="1" x14ac:dyDescent="0.2">
      <c r="T81" s="6"/>
      <c r="U81" s="6"/>
    </row>
    <row r="82" spans="20:21" ht="18.600000000000001" customHeight="1" x14ac:dyDescent="0.2">
      <c r="T82" s="6"/>
      <c r="U82" s="6"/>
    </row>
    <row r="83" spans="20:21" ht="18.600000000000001" customHeight="1" x14ac:dyDescent="0.2">
      <c r="T83" s="6"/>
      <c r="U83" s="6"/>
    </row>
    <row r="84" spans="20:21" ht="18.600000000000001" customHeight="1" x14ac:dyDescent="0.2">
      <c r="T84" s="6"/>
      <c r="U84" s="6"/>
    </row>
    <row r="85" spans="20:21" ht="18.600000000000001" customHeight="1" x14ac:dyDescent="0.2">
      <c r="T85" s="6"/>
      <c r="U85" s="6"/>
    </row>
    <row r="86" spans="20:21" ht="18.600000000000001" customHeight="1" x14ac:dyDescent="0.2">
      <c r="T86" s="6"/>
      <c r="U86" s="6"/>
    </row>
    <row r="87" spans="20:21" ht="18.600000000000001" customHeight="1" x14ac:dyDescent="0.2">
      <c r="T87" s="6"/>
      <c r="U87" s="6"/>
    </row>
    <row r="88" spans="20:21" ht="18.600000000000001" customHeight="1" x14ac:dyDescent="0.2">
      <c r="T88" s="6"/>
      <c r="U88" s="6"/>
    </row>
    <row r="89" spans="20:21" ht="18.600000000000001" customHeight="1" x14ac:dyDescent="0.2">
      <c r="T89" s="6"/>
      <c r="U89" s="6"/>
    </row>
    <row r="90" spans="20:21" ht="18.600000000000001" customHeight="1" x14ac:dyDescent="0.2">
      <c r="T90" s="6"/>
      <c r="U90" s="6"/>
    </row>
    <row r="91" spans="20:21" ht="18.600000000000001" customHeight="1" x14ac:dyDescent="0.2">
      <c r="T91" s="6"/>
      <c r="U91" s="6"/>
    </row>
    <row r="92" spans="20:21" ht="18.600000000000001" customHeight="1" x14ac:dyDescent="0.2">
      <c r="T92" s="6"/>
      <c r="U92" s="6"/>
    </row>
    <row r="93" spans="20:21" ht="18.600000000000001" customHeight="1" x14ac:dyDescent="0.2">
      <c r="T93" s="6"/>
      <c r="U93" s="6"/>
    </row>
  </sheetData>
  <mergeCells count="1">
    <mergeCell ref="B1:G1"/>
  </mergeCells>
  <conditionalFormatting sqref="B3:B4 A5:B42">
    <cfRule type="containsText" dxfId="5" priority="1" stopIfTrue="1" operator="containsText" text="SI">
      <formula>NOT(ISERROR(SEARCH("SI",A3)))</formula>
    </cfRule>
    <cfRule type="containsText" dxfId="4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3C4D6-2B24-4B57-AA0C-B38A1B740269}">
  <dimension ref="A1:JA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V3" sqref="V3:V41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6.85546875" style="1" customWidth="1"/>
    <col min="4" max="4" width="13.7109375" style="1" customWidth="1"/>
    <col min="5" max="5" width="79.42578125" style="1" customWidth="1"/>
    <col min="6" max="7" width="23.42578125" style="1" customWidth="1"/>
    <col min="8" max="11" width="22.42578125" style="1" customWidth="1"/>
    <col min="12" max="14" width="23" style="1" customWidth="1"/>
    <col min="15" max="15" width="28.42578125" style="1" customWidth="1"/>
    <col min="16" max="16" width="24.28515625" style="1" customWidth="1"/>
    <col min="17" max="17" width="14.28515625" style="1" customWidth="1"/>
    <col min="18" max="18" width="32.7109375" style="1" bestFit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6.42578125" style="1" customWidth="1"/>
    <col min="25" max="26" width="11.42578125" style="1" customWidth="1"/>
    <col min="27" max="27" width="36.28515625" style="1" customWidth="1"/>
    <col min="28" max="28" width="11.42578125" style="1" customWidth="1"/>
    <col min="29" max="29" width="56.28515625" style="1" customWidth="1"/>
    <col min="30" max="261" width="11.42578125" style="1" customWidth="1"/>
  </cols>
  <sheetData>
    <row r="1" spans="1:29" ht="28.5" customHeight="1" thickBot="1" x14ac:dyDescent="0.45">
      <c r="A1"/>
      <c r="B1" s="272" t="s">
        <v>84</v>
      </c>
      <c r="C1" s="273"/>
      <c r="D1" s="273"/>
      <c r="E1" s="273"/>
      <c r="F1" s="273"/>
      <c r="G1" s="274"/>
      <c r="H1" s="83"/>
      <c r="I1" s="145"/>
      <c r="J1" s="145"/>
      <c r="K1" s="145"/>
      <c r="L1" s="58"/>
      <c r="M1" s="58"/>
      <c r="N1" s="58"/>
      <c r="O1" s="110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4" customHeight="1" thickBot="1" x14ac:dyDescent="0.4">
      <c r="A2" s="156" t="s">
        <v>114</v>
      </c>
      <c r="B2" s="8" t="s">
        <v>69</v>
      </c>
      <c r="C2" s="156" t="s">
        <v>1</v>
      </c>
      <c r="D2" s="156" t="s">
        <v>70</v>
      </c>
      <c r="E2" s="156" t="s">
        <v>3</v>
      </c>
      <c r="F2" s="9" t="s">
        <v>136</v>
      </c>
      <c r="G2" s="9" t="s">
        <v>137</v>
      </c>
      <c r="H2" s="9" t="s">
        <v>138</v>
      </c>
      <c r="I2" s="9" t="s">
        <v>139</v>
      </c>
      <c r="J2" s="9" t="s">
        <v>140</v>
      </c>
      <c r="K2" s="9" t="s">
        <v>141</v>
      </c>
      <c r="L2" s="9"/>
      <c r="M2" s="9"/>
      <c r="N2" s="10"/>
      <c r="O2" s="9" t="s">
        <v>119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8.5" customHeight="1" thickBot="1" x14ac:dyDescent="0.4">
      <c r="A3" s="150">
        <v>106402</v>
      </c>
      <c r="B3" s="233" t="s">
        <v>109</v>
      </c>
      <c r="C3" s="169" t="s">
        <v>288</v>
      </c>
      <c r="D3" s="169">
        <v>1347</v>
      </c>
      <c r="E3" s="169" t="s">
        <v>45</v>
      </c>
      <c r="F3" s="149">
        <v>45</v>
      </c>
      <c r="G3" s="158"/>
      <c r="H3" s="23"/>
      <c r="I3" s="23"/>
      <c r="J3" s="23"/>
      <c r="K3" s="23"/>
      <c r="L3" s="23"/>
      <c r="M3" s="23"/>
      <c r="N3" s="24"/>
      <c r="O3" s="24"/>
      <c r="P3" s="269">
        <f>IF(Q3=5,SUM(F3:N3)-SMALL(F3:N3,1)-SMALL(F3:N3,2),IF(Q3=6,SUM(F3:N3)-SMALL(F3:N3,1),SUM(F3:N3)))+O3</f>
        <v>45</v>
      </c>
      <c r="Q3" s="26">
        <f t="shared" ref="Q3:Q15" si="0">COUNTA(F3:N3)</f>
        <v>1</v>
      </c>
      <c r="R3" s="143">
        <f>SUM(F3:N3)+O3</f>
        <v>45</v>
      </c>
      <c r="S3" s="27"/>
      <c r="T3" s="28">
        <v>10</v>
      </c>
      <c r="U3" s="141" t="s">
        <v>142</v>
      </c>
      <c r="V3" s="30">
        <f>SUMIF($D$3:$D$76,T3,$P$3:$P$76)</f>
        <v>0</v>
      </c>
      <c r="W3" s="31"/>
      <c r="X3" s="32">
        <f>SUMIF($D$3:$D$101,T3,$P$3:$P$101)</f>
        <v>0</v>
      </c>
      <c r="Y3" s="19"/>
      <c r="Z3" s="33"/>
      <c r="AA3" s="33"/>
      <c r="AB3" s="33"/>
      <c r="AC3" s="33"/>
    </row>
    <row r="4" spans="1:29" ht="29.1" customHeight="1" thickBot="1" x14ac:dyDescent="0.45">
      <c r="A4" s="180">
        <v>55260</v>
      </c>
      <c r="B4" s="233" t="s">
        <v>109</v>
      </c>
      <c r="C4" s="169" t="s">
        <v>289</v>
      </c>
      <c r="D4" s="169">
        <v>2015</v>
      </c>
      <c r="E4" s="169" t="s">
        <v>156</v>
      </c>
      <c r="F4" s="158">
        <v>35</v>
      </c>
      <c r="G4" s="158"/>
      <c r="H4" s="23"/>
      <c r="I4" s="161"/>
      <c r="J4" s="161"/>
      <c r="K4" s="23"/>
      <c r="L4" s="153"/>
      <c r="M4" s="153"/>
      <c r="N4" s="154"/>
      <c r="O4" s="24"/>
      <c r="P4" s="25">
        <f t="shared" ref="P4:P14" si="1">IF(Q4=6,SUM(F4:N4)-SMALL(F4:N4,1)-SMALL(F4:N4,2),IF(Q4=6,SUM(F4:N4)-SMALL(F4:N4,1),SUM(F4:N4)))</f>
        <v>35</v>
      </c>
      <c r="Q4" s="26">
        <f t="shared" si="0"/>
        <v>1</v>
      </c>
      <c r="R4" s="143">
        <f>SUM(F4:N4)</f>
        <v>35</v>
      </c>
      <c r="S4" s="27"/>
      <c r="T4" s="28">
        <v>48</v>
      </c>
      <c r="U4" s="141" t="s">
        <v>143</v>
      </c>
      <c r="V4" s="30">
        <f t="shared" ref="V4:V41" si="2">SUMIF($D$3:$D$76,T4,$P$3:$P$76)</f>
        <v>0</v>
      </c>
      <c r="W4" s="31"/>
      <c r="X4" s="32">
        <f t="shared" ref="X4:X64" si="3">SUMIF($D$3:$D$101,T4,$P$3:$P$101)</f>
        <v>0</v>
      </c>
      <c r="Y4" s="19"/>
      <c r="Z4" s="33"/>
      <c r="AA4" s="33"/>
      <c r="AB4" s="33"/>
      <c r="AC4" s="33"/>
    </row>
    <row r="5" spans="1:29" ht="29.1" customHeight="1" thickBot="1" x14ac:dyDescent="0.45">
      <c r="A5" s="203"/>
      <c r="B5" s="148" t="s">
        <v>111</v>
      </c>
      <c r="C5" s="171"/>
      <c r="D5" s="171"/>
      <c r="E5" s="171"/>
      <c r="F5" s="158"/>
      <c r="G5" s="158"/>
      <c r="H5" s="23"/>
      <c r="I5" s="161"/>
      <c r="J5" s="153"/>
      <c r="K5" s="23"/>
      <c r="L5" s="153"/>
      <c r="M5" s="153"/>
      <c r="N5" s="154"/>
      <c r="O5" s="24"/>
      <c r="P5" s="25">
        <f t="shared" si="1"/>
        <v>0</v>
      </c>
      <c r="Q5" s="26">
        <f t="shared" si="0"/>
        <v>0</v>
      </c>
      <c r="R5" s="143">
        <f>SUM(F5:N5)</f>
        <v>0</v>
      </c>
      <c r="S5" s="27"/>
      <c r="T5" s="28">
        <v>1132</v>
      </c>
      <c r="U5" s="141" t="s">
        <v>144</v>
      </c>
      <c r="V5" s="30">
        <f t="shared" si="2"/>
        <v>0</v>
      </c>
      <c r="W5" s="31"/>
      <c r="X5" s="32">
        <f t="shared" si="3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48"/>
      <c r="B6" s="148" t="s">
        <v>111</v>
      </c>
      <c r="C6" s="169"/>
      <c r="D6" s="169"/>
      <c r="E6" s="169"/>
      <c r="F6" s="149"/>
      <c r="G6" s="158"/>
      <c r="H6" s="23"/>
      <c r="I6" s="23"/>
      <c r="J6" s="23"/>
      <c r="K6" s="23"/>
      <c r="L6" s="23"/>
      <c r="M6" s="23"/>
      <c r="N6" s="24"/>
      <c r="O6" s="24"/>
      <c r="P6" s="25">
        <f t="shared" si="1"/>
        <v>0</v>
      </c>
      <c r="Q6" s="26">
        <f t="shared" si="0"/>
        <v>0</v>
      </c>
      <c r="R6" s="143">
        <v>0</v>
      </c>
      <c r="S6" s="27"/>
      <c r="T6" s="28">
        <v>1140</v>
      </c>
      <c r="U6" s="141" t="s">
        <v>145</v>
      </c>
      <c r="V6" s="30">
        <f t="shared" si="2"/>
        <v>0</v>
      </c>
      <c r="W6" s="31"/>
      <c r="X6" s="32">
        <f t="shared" si="3"/>
        <v>0</v>
      </c>
      <c r="Y6" s="19"/>
      <c r="Z6" s="33"/>
      <c r="AA6" s="33"/>
      <c r="AB6" s="33"/>
      <c r="AC6" s="33"/>
    </row>
    <row r="7" spans="1:29" ht="29.1" customHeight="1" thickBot="1" x14ac:dyDescent="0.45">
      <c r="A7" s="148"/>
      <c r="B7" s="148" t="s">
        <v>111</v>
      </c>
      <c r="C7" s="169"/>
      <c r="D7" s="169"/>
      <c r="E7" s="169"/>
      <c r="F7" s="158"/>
      <c r="G7" s="158"/>
      <c r="H7" s="23"/>
      <c r="I7" s="161"/>
      <c r="J7" s="153"/>
      <c r="K7" s="23"/>
      <c r="L7" s="153"/>
      <c r="M7" s="153"/>
      <c r="N7" s="154"/>
      <c r="O7" s="24"/>
      <c r="P7" s="25">
        <f t="shared" si="1"/>
        <v>0</v>
      </c>
      <c r="Q7" s="26">
        <f t="shared" si="0"/>
        <v>0</v>
      </c>
      <c r="R7" s="143">
        <f>SUM(F7:N7)</f>
        <v>0</v>
      </c>
      <c r="S7" s="27"/>
      <c r="T7" s="28">
        <v>1172</v>
      </c>
      <c r="U7" s="141" t="s">
        <v>146</v>
      </c>
      <c r="V7" s="30">
        <f t="shared" si="2"/>
        <v>0</v>
      </c>
      <c r="W7" s="31"/>
      <c r="X7" s="32">
        <f t="shared" si="3"/>
        <v>0</v>
      </c>
      <c r="Y7" s="19"/>
      <c r="Z7" s="33"/>
      <c r="AA7" s="33"/>
      <c r="AB7" s="33"/>
      <c r="AC7" s="33"/>
    </row>
    <row r="8" spans="1:29" ht="29.1" customHeight="1" thickBot="1" x14ac:dyDescent="0.4">
      <c r="A8" s="148"/>
      <c r="B8" s="148" t="s">
        <v>111</v>
      </c>
      <c r="C8" s="169"/>
      <c r="D8" s="169"/>
      <c r="E8" s="169"/>
      <c r="F8" s="149"/>
      <c r="G8" s="158"/>
      <c r="H8" s="23"/>
      <c r="I8" s="23"/>
      <c r="J8" s="23"/>
      <c r="K8" s="23"/>
      <c r="L8" s="23"/>
      <c r="M8" s="23"/>
      <c r="N8" s="24"/>
      <c r="O8" s="24"/>
      <c r="P8" s="25">
        <f t="shared" si="1"/>
        <v>0</v>
      </c>
      <c r="Q8" s="26">
        <f t="shared" si="0"/>
        <v>0</v>
      </c>
      <c r="R8" s="143">
        <f>SUM(F8:N8)</f>
        <v>0</v>
      </c>
      <c r="S8" s="27"/>
      <c r="T8" s="28">
        <v>1174</v>
      </c>
      <c r="U8" s="141" t="s">
        <v>147</v>
      </c>
      <c r="V8" s="30">
        <f t="shared" si="2"/>
        <v>0</v>
      </c>
      <c r="W8" s="31"/>
      <c r="X8" s="32">
        <f t="shared" si="3"/>
        <v>0</v>
      </c>
      <c r="Y8" s="19"/>
      <c r="Z8" s="33"/>
      <c r="AA8" s="33"/>
      <c r="AB8" s="33"/>
      <c r="AC8" s="33"/>
    </row>
    <row r="9" spans="1:29" ht="29.1" customHeight="1" thickBot="1" x14ac:dyDescent="0.4">
      <c r="A9" s="148"/>
      <c r="B9" s="148" t="s">
        <v>111</v>
      </c>
      <c r="C9" s="169"/>
      <c r="D9" s="169"/>
      <c r="E9" s="169"/>
      <c r="F9" s="149"/>
      <c r="G9" s="158"/>
      <c r="H9" s="23"/>
      <c r="I9" s="23"/>
      <c r="J9" s="23"/>
      <c r="K9" s="23"/>
      <c r="L9" s="23"/>
      <c r="M9" s="23"/>
      <c r="N9" s="24"/>
      <c r="O9" s="24"/>
      <c r="P9" s="25">
        <f t="shared" si="1"/>
        <v>0</v>
      </c>
      <c r="Q9" s="26">
        <f t="shared" si="0"/>
        <v>0</v>
      </c>
      <c r="R9" s="143">
        <f>SUM(F9:N9)</f>
        <v>0</v>
      </c>
      <c r="S9" s="27"/>
      <c r="T9" s="28">
        <v>1180</v>
      </c>
      <c r="U9" s="141" t="s">
        <v>148</v>
      </c>
      <c r="V9" s="30">
        <f t="shared" si="2"/>
        <v>0</v>
      </c>
      <c r="W9" s="31"/>
      <c r="X9" s="32">
        <f t="shared" si="3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48"/>
      <c r="B10" s="148" t="s">
        <v>111</v>
      </c>
      <c r="C10" s="171"/>
      <c r="D10" s="171"/>
      <c r="E10" s="171"/>
      <c r="F10" s="149"/>
      <c r="G10" s="158"/>
      <c r="H10" s="23"/>
      <c r="I10" s="23"/>
      <c r="J10" s="23"/>
      <c r="K10" s="23"/>
      <c r="L10" s="23"/>
      <c r="M10" s="23"/>
      <c r="N10" s="24"/>
      <c r="O10" s="24"/>
      <c r="P10" s="25">
        <f t="shared" si="1"/>
        <v>0</v>
      </c>
      <c r="Q10" s="26">
        <f t="shared" si="0"/>
        <v>0</v>
      </c>
      <c r="R10" s="143">
        <f>SUM(F10:N10)</f>
        <v>0</v>
      </c>
      <c r="S10" s="27"/>
      <c r="T10" s="28">
        <v>1298</v>
      </c>
      <c r="U10" s="141" t="s">
        <v>149</v>
      </c>
      <c r="V10" s="30">
        <f t="shared" si="2"/>
        <v>0</v>
      </c>
      <c r="W10" s="31"/>
      <c r="X10" s="32">
        <f t="shared" si="3"/>
        <v>0</v>
      </c>
      <c r="Y10" s="19"/>
      <c r="Z10" s="33"/>
      <c r="AA10" s="33"/>
      <c r="AB10" s="33"/>
      <c r="AC10" s="33"/>
    </row>
    <row r="11" spans="1:29" ht="29.1" customHeight="1" thickBot="1" x14ac:dyDescent="0.4">
      <c r="A11" s="203"/>
      <c r="B11" s="148" t="s">
        <v>111</v>
      </c>
      <c r="C11" s="217"/>
      <c r="D11" s="217"/>
      <c r="E11" s="217"/>
      <c r="F11" s="206"/>
      <c r="G11" s="216"/>
      <c r="H11" s="23"/>
      <c r="I11" s="206"/>
      <c r="J11" s="206"/>
      <c r="K11" s="23"/>
      <c r="L11" s="206"/>
      <c r="M11" s="206"/>
      <c r="N11" s="207"/>
      <c r="O11" s="24"/>
      <c r="P11" s="25">
        <f t="shared" si="1"/>
        <v>0</v>
      </c>
      <c r="Q11" s="26">
        <f t="shared" si="0"/>
        <v>0</v>
      </c>
      <c r="R11" s="143">
        <f>SUM(F11:N11)</f>
        <v>0</v>
      </c>
      <c r="S11" s="27"/>
      <c r="T11" s="28">
        <v>1317</v>
      </c>
      <c r="U11" s="141" t="s">
        <v>150</v>
      </c>
      <c r="V11" s="30">
        <f t="shared" si="2"/>
        <v>0</v>
      </c>
      <c r="W11" s="31"/>
      <c r="X11" s="32">
        <f t="shared" si="3"/>
        <v>0</v>
      </c>
      <c r="Y11" s="19"/>
      <c r="Z11" s="33"/>
      <c r="AA11" s="33"/>
      <c r="AB11" s="33"/>
      <c r="AC11" s="33"/>
    </row>
    <row r="12" spans="1:29" ht="29.1" customHeight="1" thickBot="1" x14ac:dyDescent="0.4">
      <c r="A12" s="255"/>
      <c r="B12" s="148" t="s">
        <v>111</v>
      </c>
      <c r="C12" s="217"/>
      <c r="D12" s="217"/>
      <c r="E12" s="217"/>
      <c r="F12" s="206"/>
      <c r="G12" s="216"/>
      <c r="H12" s="23"/>
      <c r="I12" s="206"/>
      <c r="J12" s="206"/>
      <c r="K12" s="23"/>
      <c r="L12" s="206"/>
      <c r="M12" s="206"/>
      <c r="N12" s="207"/>
      <c r="O12" s="24"/>
      <c r="P12" s="25">
        <f t="shared" si="1"/>
        <v>0</v>
      </c>
      <c r="Q12" s="26">
        <f t="shared" si="0"/>
        <v>0</v>
      </c>
      <c r="R12" s="143">
        <v>0</v>
      </c>
      <c r="S12" s="27"/>
      <c r="T12" s="28">
        <v>1347</v>
      </c>
      <c r="U12" s="141" t="s">
        <v>45</v>
      </c>
      <c r="V12" s="30">
        <f t="shared" si="2"/>
        <v>45</v>
      </c>
      <c r="W12" s="31"/>
      <c r="X12" s="32">
        <f t="shared" si="3"/>
        <v>45</v>
      </c>
      <c r="Y12" s="19"/>
      <c r="Z12" s="33"/>
      <c r="AA12" s="33"/>
      <c r="AB12" s="33"/>
      <c r="AC12" s="33"/>
    </row>
    <row r="13" spans="1:29" ht="29.1" customHeight="1" thickBot="1" x14ac:dyDescent="0.4">
      <c r="A13" s="203"/>
      <c r="B13" s="148" t="s">
        <v>111</v>
      </c>
      <c r="C13" s="217"/>
      <c r="D13" s="217"/>
      <c r="E13" s="217"/>
      <c r="F13" s="206"/>
      <c r="G13" s="216"/>
      <c r="H13" s="23"/>
      <c r="I13" s="206"/>
      <c r="J13" s="206"/>
      <c r="K13" s="23"/>
      <c r="L13" s="206"/>
      <c r="M13" s="206"/>
      <c r="N13" s="207"/>
      <c r="O13" s="24"/>
      <c r="P13" s="25">
        <f t="shared" si="1"/>
        <v>0</v>
      </c>
      <c r="Q13" s="26">
        <f t="shared" si="0"/>
        <v>0</v>
      </c>
      <c r="R13" s="143">
        <v>0</v>
      </c>
      <c r="S13" s="27"/>
      <c r="T13" s="28">
        <v>1451</v>
      </c>
      <c r="U13" s="141" t="s">
        <v>151</v>
      </c>
      <c r="V13" s="30">
        <f t="shared" si="2"/>
        <v>0</v>
      </c>
      <c r="W13" s="31"/>
      <c r="X13" s="32">
        <f t="shared" si="3"/>
        <v>0</v>
      </c>
      <c r="Y13" s="19"/>
      <c r="Z13" s="33"/>
      <c r="AA13" s="33"/>
      <c r="AB13" s="33"/>
      <c r="AC13" s="33"/>
    </row>
    <row r="14" spans="1:29" ht="29.1" customHeight="1" thickBot="1" x14ac:dyDescent="0.4">
      <c r="A14" s="203"/>
      <c r="B14" s="148" t="s">
        <v>111</v>
      </c>
      <c r="C14" s="217"/>
      <c r="D14" s="217"/>
      <c r="E14" s="217"/>
      <c r="F14" s="206"/>
      <c r="G14" s="216"/>
      <c r="H14" s="23"/>
      <c r="I14" s="206"/>
      <c r="J14" s="206"/>
      <c r="K14" s="23"/>
      <c r="L14" s="206"/>
      <c r="M14" s="206"/>
      <c r="N14" s="207"/>
      <c r="O14" s="24"/>
      <c r="P14" s="25">
        <f t="shared" si="1"/>
        <v>0</v>
      </c>
      <c r="Q14" s="26">
        <f t="shared" si="0"/>
        <v>0</v>
      </c>
      <c r="R14" s="143">
        <v>0</v>
      </c>
      <c r="S14" s="27"/>
      <c r="T14" s="28">
        <v>1757</v>
      </c>
      <c r="U14" s="141" t="s">
        <v>152</v>
      </c>
      <c r="V14" s="30">
        <f t="shared" si="2"/>
        <v>0</v>
      </c>
      <c r="W14" s="31"/>
      <c r="X14" s="32">
        <f t="shared" si="3"/>
        <v>0</v>
      </c>
      <c r="Y14" s="19"/>
      <c r="Z14" s="6"/>
      <c r="AA14" s="6"/>
      <c r="AB14" s="6"/>
      <c r="AC14" s="6"/>
    </row>
    <row r="15" spans="1:29" ht="29.1" customHeight="1" thickBot="1" x14ac:dyDescent="0.4">
      <c r="A15" s="203"/>
      <c r="B15" s="148" t="s">
        <v>111</v>
      </c>
      <c r="C15" s="217"/>
      <c r="D15" s="217"/>
      <c r="E15" s="217"/>
      <c r="F15" s="206"/>
      <c r="G15" s="216"/>
      <c r="H15" s="23"/>
      <c r="I15" s="206"/>
      <c r="J15" s="206"/>
      <c r="K15" s="23"/>
      <c r="L15" s="206"/>
      <c r="M15" s="206"/>
      <c r="N15" s="207"/>
      <c r="O15" s="24"/>
      <c r="P15" s="25">
        <f>IF(Q15=7,SUM(F15:N15)-SMALL(F15:N15,1)-SMALL(F15:N15,2),IF(Q15=6,SUM(F15:N15)-SMALL(F15:N15,1),SUM(F15:N15)))</f>
        <v>0</v>
      </c>
      <c r="Q15" s="26">
        <f t="shared" si="0"/>
        <v>0</v>
      </c>
      <c r="R15" s="143">
        <v>0</v>
      </c>
      <c r="S15" s="27"/>
      <c r="T15" s="28">
        <v>1773</v>
      </c>
      <c r="U15" s="141" t="s">
        <v>71</v>
      </c>
      <c r="V15" s="30">
        <f t="shared" si="2"/>
        <v>0</v>
      </c>
      <c r="W15" s="31"/>
      <c r="X15" s="32">
        <f t="shared" si="3"/>
        <v>0</v>
      </c>
      <c r="Y15" s="19"/>
      <c r="Z15" s="33"/>
      <c r="AA15" s="33"/>
      <c r="AB15" s="33"/>
      <c r="AC15" s="33"/>
    </row>
    <row r="16" spans="1:29" ht="29.1" customHeight="1" thickBot="1" x14ac:dyDescent="0.4">
      <c r="A16" s="203"/>
      <c r="B16" s="203"/>
      <c r="C16" s="217"/>
      <c r="D16" s="217"/>
      <c r="E16" s="217"/>
      <c r="F16" s="206"/>
      <c r="G16" s="216"/>
      <c r="H16" s="206"/>
      <c r="I16" s="206"/>
      <c r="J16" s="206"/>
      <c r="K16" s="206"/>
      <c r="L16" s="206"/>
      <c r="M16" s="206"/>
      <c r="N16" s="207"/>
      <c r="O16" s="24"/>
      <c r="P16" s="25"/>
      <c r="Q16" s="26"/>
      <c r="R16" s="143"/>
      <c r="S16" s="27"/>
      <c r="T16" s="28">
        <v>1843</v>
      </c>
      <c r="U16" s="141" t="s">
        <v>153</v>
      </c>
      <c r="V16" s="30">
        <f t="shared" si="2"/>
        <v>0</v>
      </c>
      <c r="W16" s="31"/>
      <c r="X16" s="32">
        <f t="shared" si="3"/>
        <v>0</v>
      </c>
      <c r="Y16" s="19"/>
      <c r="Z16" s="33"/>
      <c r="AA16" s="33"/>
      <c r="AB16" s="33"/>
      <c r="AC16" s="33"/>
    </row>
    <row r="17" spans="1:29" ht="29.1" customHeight="1" thickBot="1" x14ac:dyDescent="0.4">
      <c r="A17" s="203"/>
      <c r="B17" s="203"/>
      <c r="C17" s="217"/>
      <c r="D17" s="217"/>
      <c r="E17" s="217"/>
      <c r="F17" s="206"/>
      <c r="G17" s="216"/>
      <c r="H17" s="206"/>
      <c r="I17" s="206"/>
      <c r="J17" s="206"/>
      <c r="K17" s="206"/>
      <c r="L17" s="206"/>
      <c r="M17" s="206"/>
      <c r="N17" s="207"/>
      <c r="O17" s="24"/>
      <c r="P17" s="25"/>
      <c r="Q17" s="26"/>
      <c r="R17" s="143"/>
      <c r="S17" s="27"/>
      <c r="T17" s="28">
        <v>1988</v>
      </c>
      <c r="U17" s="141" t="s">
        <v>154</v>
      </c>
      <c r="V17" s="30">
        <f t="shared" si="2"/>
        <v>0</v>
      </c>
      <c r="W17" s="31"/>
      <c r="X17" s="32">
        <f t="shared" si="3"/>
        <v>0</v>
      </c>
      <c r="Y17" s="19"/>
      <c r="Z17" s="33"/>
      <c r="AA17" s="33"/>
      <c r="AB17" s="33"/>
      <c r="AC17" s="33"/>
    </row>
    <row r="18" spans="1:29" ht="29.1" customHeight="1" thickBot="1" x14ac:dyDescent="0.4">
      <c r="A18" s="203"/>
      <c r="B18" s="203"/>
      <c r="C18" s="217"/>
      <c r="D18" s="217"/>
      <c r="E18" s="217"/>
      <c r="F18" s="206"/>
      <c r="G18" s="216"/>
      <c r="H18" s="206"/>
      <c r="I18" s="206"/>
      <c r="J18" s="206"/>
      <c r="K18" s="206"/>
      <c r="L18" s="206"/>
      <c r="M18" s="206"/>
      <c r="N18" s="207"/>
      <c r="O18" s="24"/>
      <c r="P18" s="25"/>
      <c r="Q18" s="26"/>
      <c r="R18" s="143"/>
      <c r="S18" s="27"/>
      <c r="T18" s="28">
        <v>2005</v>
      </c>
      <c r="U18" s="141" t="s">
        <v>155</v>
      </c>
      <c r="V18" s="30">
        <f t="shared" si="2"/>
        <v>0</v>
      </c>
      <c r="W18" s="31"/>
      <c r="X18" s="32">
        <f t="shared" si="3"/>
        <v>0</v>
      </c>
      <c r="Y18" s="19"/>
      <c r="Z18" s="6"/>
      <c r="AA18" s="6"/>
      <c r="AB18" s="6"/>
      <c r="AC18" s="6"/>
    </row>
    <row r="19" spans="1:29" ht="29.1" customHeight="1" thickBot="1" x14ac:dyDescent="0.4">
      <c r="A19" s="203"/>
      <c r="B19" s="203"/>
      <c r="C19" s="217"/>
      <c r="D19" s="217"/>
      <c r="E19" s="217"/>
      <c r="F19" s="206"/>
      <c r="G19" s="216"/>
      <c r="H19" s="206"/>
      <c r="I19" s="206"/>
      <c r="J19" s="206"/>
      <c r="K19" s="206"/>
      <c r="L19" s="206"/>
      <c r="M19" s="206"/>
      <c r="N19" s="207"/>
      <c r="O19" s="24"/>
      <c r="P19" s="25"/>
      <c r="Q19" s="26"/>
      <c r="R19" s="143"/>
      <c r="S19" s="27"/>
      <c r="T19" s="28">
        <v>2015</v>
      </c>
      <c r="U19" s="141" t="s">
        <v>156</v>
      </c>
      <c r="V19" s="30">
        <f t="shared" si="2"/>
        <v>35</v>
      </c>
      <c r="W19" s="31"/>
      <c r="X19" s="32">
        <f t="shared" si="3"/>
        <v>35</v>
      </c>
      <c r="Y19" s="19"/>
      <c r="Z19" s="33"/>
      <c r="AA19" s="33"/>
      <c r="AB19" s="33"/>
      <c r="AC19" s="33"/>
    </row>
    <row r="20" spans="1:29" ht="29.1" customHeight="1" thickBot="1" x14ac:dyDescent="0.4">
      <c r="A20" s="203"/>
      <c r="B20" s="203"/>
      <c r="C20" s="217"/>
      <c r="D20" s="217"/>
      <c r="E20" s="217"/>
      <c r="F20" s="206"/>
      <c r="G20" s="216"/>
      <c r="H20" s="206"/>
      <c r="I20" s="206"/>
      <c r="J20" s="206"/>
      <c r="K20" s="206"/>
      <c r="L20" s="206"/>
      <c r="M20" s="206"/>
      <c r="N20" s="207"/>
      <c r="O20" s="24"/>
      <c r="P20" s="25"/>
      <c r="Q20" s="26"/>
      <c r="R20" s="143"/>
      <c r="S20" s="27"/>
      <c r="T20" s="28">
        <v>2041</v>
      </c>
      <c r="U20" s="141" t="s">
        <v>157</v>
      </c>
      <c r="V20" s="30">
        <f t="shared" si="2"/>
        <v>0</v>
      </c>
      <c r="W20" s="31"/>
      <c r="X20" s="32">
        <f t="shared" si="3"/>
        <v>0</v>
      </c>
      <c r="Y20" s="19"/>
      <c r="Z20" s="6"/>
      <c r="AA20" s="6"/>
      <c r="AB20" s="6"/>
      <c r="AC20" s="6"/>
    </row>
    <row r="21" spans="1:29" ht="29.1" customHeight="1" thickBot="1" x14ac:dyDescent="0.4">
      <c r="A21" s="203"/>
      <c r="B21" s="203"/>
      <c r="C21" s="217"/>
      <c r="D21" s="217"/>
      <c r="E21" s="217"/>
      <c r="F21" s="206"/>
      <c r="G21" s="216"/>
      <c r="H21" s="206"/>
      <c r="I21" s="206"/>
      <c r="J21" s="206"/>
      <c r="K21" s="206"/>
      <c r="L21" s="206"/>
      <c r="M21" s="206"/>
      <c r="N21" s="207"/>
      <c r="O21" s="24"/>
      <c r="P21" s="25"/>
      <c r="Q21" s="26"/>
      <c r="R21" s="143"/>
      <c r="S21" s="27"/>
      <c r="T21" s="28">
        <v>2055</v>
      </c>
      <c r="U21" s="141" t="s">
        <v>158</v>
      </c>
      <c r="V21" s="30">
        <f t="shared" si="2"/>
        <v>0</v>
      </c>
      <c r="W21" s="31"/>
      <c r="X21" s="32">
        <f t="shared" si="3"/>
        <v>0</v>
      </c>
      <c r="Y21" s="19"/>
      <c r="Z21" s="6"/>
      <c r="AA21" s="6"/>
      <c r="AB21" s="6"/>
      <c r="AC21" s="6"/>
    </row>
    <row r="22" spans="1:29" ht="29.1" customHeight="1" thickBot="1" x14ac:dyDescent="0.4">
      <c r="A22" s="203"/>
      <c r="B22" s="203"/>
      <c r="C22" s="217"/>
      <c r="D22" s="217"/>
      <c r="E22" s="217"/>
      <c r="F22" s="206"/>
      <c r="G22" s="216"/>
      <c r="H22" s="206"/>
      <c r="I22" s="206"/>
      <c r="J22" s="206"/>
      <c r="K22" s="206"/>
      <c r="L22" s="206"/>
      <c r="M22" s="206"/>
      <c r="N22" s="207"/>
      <c r="O22" s="24"/>
      <c r="P22" s="25"/>
      <c r="Q22" s="26"/>
      <c r="R22" s="143"/>
      <c r="S22" s="27"/>
      <c r="T22" s="28">
        <v>2057</v>
      </c>
      <c r="U22" s="141" t="s">
        <v>159</v>
      </c>
      <c r="V22" s="30">
        <f t="shared" si="2"/>
        <v>0</v>
      </c>
      <c r="W22" s="31"/>
      <c r="X22" s="32">
        <f t="shared" si="3"/>
        <v>0</v>
      </c>
      <c r="Y22" s="19"/>
      <c r="Z22" s="6"/>
      <c r="AA22" s="6"/>
      <c r="AB22" s="6"/>
      <c r="AC22" s="6"/>
    </row>
    <row r="23" spans="1:29" ht="29.1" customHeight="1" thickBot="1" x14ac:dyDescent="0.4">
      <c r="A23" s="203"/>
      <c r="B23" s="203"/>
      <c r="C23" s="217"/>
      <c r="D23" s="217"/>
      <c r="E23" s="217"/>
      <c r="F23" s="206"/>
      <c r="G23" s="216"/>
      <c r="H23" s="206"/>
      <c r="I23" s="206"/>
      <c r="J23" s="206"/>
      <c r="K23" s="206"/>
      <c r="L23" s="206"/>
      <c r="M23" s="206"/>
      <c r="N23" s="207"/>
      <c r="O23" s="24"/>
      <c r="P23" s="25"/>
      <c r="Q23" s="26"/>
      <c r="R23" s="143"/>
      <c r="S23" s="27"/>
      <c r="T23" s="28">
        <v>2112</v>
      </c>
      <c r="U23" s="141" t="s">
        <v>160</v>
      </c>
      <c r="V23" s="30">
        <f t="shared" si="2"/>
        <v>0</v>
      </c>
      <c r="W23" s="31"/>
      <c r="X23" s="32">
        <f t="shared" si="3"/>
        <v>0</v>
      </c>
      <c r="Y23" s="19"/>
      <c r="Z23" s="6"/>
      <c r="AA23" s="6"/>
      <c r="AB23" s="6"/>
      <c r="AC23" s="6"/>
    </row>
    <row r="24" spans="1:29" ht="29.1" customHeight="1" thickBot="1" x14ac:dyDescent="0.4">
      <c r="A24" s="203"/>
      <c r="B24" s="203"/>
      <c r="C24" s="217"/>
      <c r="D24" s="217"/>
      <c r="E24" s="217"/>
      <c r="F24" s="206"/>
      <c r="G24" s="216"/>
      <c r="H24" s="206"/>
      <c r="I24" s="206"/>
      <c r="J24" s="206"/>
      <c r="K24" s="206"/>
      <c r="L24" s="206"/>
      <c r="M24" s="206"/>
      <c r="N24" s="207"/>
      <c r="O24" s="24"/>
      <c r="P24" s="25"/>
      <c r="Q24" s="26"/>
      <c r="R24" s="143"/>
      <c r="S24" s="27"/>
      <c r="T24" s="28">
        <v>2140</v>
      </c>
      <c r="U24" s="141" t="s">
        <v>161</v>
      </c>
      <c r="V24" s="30">
        <f t="shared" si="2"/>
        <v>0</v>
      </c>
      <c r="W24" s="31"/>
      <c r="X24" s="32">
        <f t="shared" si="3"/>
        <v>0</v>
      </c>
      <c r="Y24" s="19"/>
      <c r="Z24" s="6"/>
      <c r="AA24" s="6"/>
      <c r="AB24" s="6"/>
      <c r="AC24" s="6"/>
    </row>
    <row r="25" spans="1:29" ht="29.1" customHeight="1" thickBot="1" x14ac:dyDescent="0.4">
      <c r="A25" s="203"/>
      <c r="B25" s="203"/>
      <c r="C25" s="217"/>
      <c r="D25" s="217"/>
      <c r="E25" s="217"/>
      <c r="F25" s="206"/>
      <c r="G25" s="216"/>
      <c r="H25" s="206"/>
      <c r="I25" s="206"/>
      <c r="J25" s="206"/>
      <c r="K25" s="206"/>
      <c r="L25" s="206"/>
      <c r="M25" s="206"/>
      <c r="N25" s="207"/>
      <c r="O25" s="24"/>
      <c r="P25" s="25"/>
      <c r="Q25" s="26"/>
      <c r="R25" s="143"/>
      <c r="S25" s="27"/>
      <c r="T25" s="28">
        <v>2142</v>
      </c>
      <c r="U25" s="141" t="s">
        <v>162</v>
      </c>
      <c r="V25" s="30">
        <f t="shared" si="2"/>
        <v>0</v>
      </c>
      <c r="W25" s="31"/>
      <c r="X25" s="32">
        <f t="shared" si="3"/>
        <v>0</v>
      </c>
      <c r="Y25" s="19"/>
      <c r="Z25" s="6"/>
      <c r="AA25" s="6"/>
      <c r="AB25" s="6"/>
      <c r="AC25" s="6"/>
    </row>
    <row r="26" spans="1:29" ht="29.1" customHeight="1" thickBot="1" x14ac:dyDescent="0.4">
      <c r="A26" s="203"/>
      <c r="B26" s="203"/>
      <c r="C26" s="217"/>
      <c r="D26" s="217"/>
      <c r="E26" s="217"/>
      <c r="F26" s="206"/>
      <c r="G26" s="216"/>
      <c r="H26" s="206"/>
      <c r="I26" s="206"/>
      <c r="J26" s="206"/>
      <c r="K26" s="206"/>
      <c r="L26" s="206"/>
      <c r="M26" s="206"/>
      <c r="N26" s="207"/>
      <c r="O26" s="24"/>
      <c r="P26" s="25"/>
      <c r="Q26" s="26"/>
      <c r="R26" s="143"/>
      <c r="S26" s="27"/>
      <c r="T26" s="28">
        <v>2144</v>
      </c>
      <c r="U26" s="141" t="s">
        <v>163</v>
      </c>
      <c r="V26" s="30">
        <f t="shared" si="2"/>
        <v>0</v>
      </c>
      <c r="W26" s="31"/>
      <c r="X26" s="32">
        <f t="shared" si="3"/>
        <v>0</v>
      </c>
      <c r="Y26" s="19"/>
      <c r="Z26" s="6"/>
      <c r="AA26" s="6"/>
      <c r="AB26" s="6"/>
      <c r="AC26" s="6"/>
    </row>
    <row r="27" spans="1:29" ht="29.1" customHeight="1" thickBot="1" x14ac:dyDescent="0.4">
      <c r="A27" s="203"/>
      <c r="B27" s="203"/>
      <c r="C27" s="217"/>
      <c r="D27" s="217"/>
      <c r="E27" s="217"/>
      <c r="F27" s="206"/>
      <c r="G27" s="216"/>
      <c r="H27" s="206"/>
      <c r="I27" s="206"/>
      <c r="J27" s="206"/>
      <c r="K27" s="206"/>
      <c r="L27" s="206"/>
      <c r="M27" s="206"/>
      <c r="N27" s="207"/>
      <c r="O27" s="24"/>
      <c r="P27" s="25"/>
      <c r="Q27" s="26"/>
      <c r="R27" s="143"/>
      <c r="S27" s="27"/>
      <c r="T27" s="28">
        <v>2186</v>
      </c>
      <c r="U27" s="141" t="s">
        <v>164</v>
      </c>
      <c r="V27" s="30">
        <f t="shared" si="2"/>
        <v>0</v>
      </c>
      <c r="W27" s="31"/>
      <c r="X27" s="32">
        <f t="shared" si="3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203"/>
      <c r="B28" s="203"/>
      <c r="C28" s="217"/>
      <c r="D28" s="217"/>
      <c r="E28" s="217"/>
      <c r="F28" s="206"/>
      <c r="G28" s="216"/>
      <c r="H28" s="206"/>
      <c r="I28" s="206"/>
      <c r="J28" s="206"/>
      <c r="K28" s="206"/>
      <c r="L28" s="206"/>
      <c r="M28" s="206"/>
      <c r="N28" s="207"/>
      <c r="O28" s="24"/>
      <c r="P28" s="25"/>
      <c r="Q28" s="26"/>
      <c r="R28" s="143"/>
      <c r="S28" s="27"/>
      <c r="T28" s="28">
        <v>2236</v>
      </c>
      <c r="U28" s="141" t="s">
        <v>165</v>
      </c>
      <c r="V28" s="30">
        <f t="shared" si="2"/>
        <v>0</v>
      </c>
      <c r="W28" s="31"/>
      <c r="X28" s="32">
        <f t="shared" si="3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203"/>
      <c r="B29" s="203"/>
      <c r="C29" s="217"/>
      <c r="D29" s="217"/>
      <c r="E29" s="217"/>
      <c r="F29" s="206"/>
      <c r="G29" s="216"/>
      <c r="H29" s="206"/>
      <c r="I29" s="206"/>
      <c r="J29" s="206"/>
      <c r="K29" s="206"/>
      <c r="L29" s="206"/>
      <c r="M29" s="206"/>
      <c r="N29" s="207"/>
      <c r="O29" s="24"/>
      <c r="P29" s="25"/>
      <c r="Q29" s="26"/>
      <c r="R29" s="143"/>
      <c r="S29" s="27"/>
      <c r="T29" s="28">
        <v>2272</v>
      </c>
      <c r="U29" s="141" t="s">
        <v>166</v>
      </c>
      <c r="V29" s="30">
        <f t="shared" si="2"/>
        <v>0</v>
      </c>
      <c r="W29" s="31"/>
      <c r="X29" s="32">
        <f t="shared" si="3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203"/>
      <c r="B30" s="203"/>
      <c r="C30" s="217"/>
      <c r="D30" s="217"/>
      <c r="E30" s="217"/>
      <c r="F30" s="206"/>
      <c r="G30" s="216"/>
      <c r="H30" s="206"/>
      <c r="I30" s="206"/>
      <c r="J30" s="206"/>
      <c r="K30" s="206"/>
      <c r="L30" s="206"/>
      <c r="M30" s="206"/>
      <c r="N30" s="207"/>
      <c r="O30" s="24"/>
      <c r="P30" s="25"/>
      <c r="Q30" s="26"/>
      <c r="R30" s="143"/>
      <c r="S30" s="27"/>
      <c r="T30" s="28">
        <v>2362</v>
      </c>
      <c r="U30" s="141" t="s">
        <v>167</v>
      </c>
      <c r="V30" s="30">
        <f t="shared" si="2"/>
        <v>0</v>
      </c>
      <c r="W30" s="31"/>
      <c r="X30" s="32">
        <f t="shared" si="3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203"/>
      <c r="B31" s="203"/>
      <c r="C31" s="217"/>
      <c r="D31" s="217"/>
      <c r="E31" s="217"/>
      <c r="F31" s="206"/>
      <c r="G31" s="216"/>
      <c r="H31" s="206"/>
      <c r="I31" s="206"/>
      <c r="J31" s="206"/>
      <c r="K31" s="206"/>
      <c r="L31" s="206"/>
      <c r="M31" s="206"/>
      <c r="N31" s="207"/>
      <c r="O31" s="24"/>
      <c r="P31" s="25"/>
      <c r="Q31" s="26"/>
      <c r="R31" s="143"/>
      <c r="S31" s="27"/>
      <c r="T31" s="28">
        <v>2397</v>
      </c>
      <c r="U31" s="141" t="s">
        <v>168</v>
      </c>
      <c r="V31" s="30">
        <f t="shared" si="2"/>
        <v>0</v>
      </c>
      <c r="W31" s="31"/>
      <c r="X31" s="32">
        <f t="shared" si="3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203"/>
      <c r="B32" s="203"/>
      <c r="C32" s="217"/>
      <c r="D32" s="217"/>
      <c r="E32" s="217"/>
      <c r="F32" s="206"/>
      <c r="G32" s="216"/>
      <c r="H32" s="206"/>
      <c r="I32" s="206"/>
      <c r="J32" s="206"/>
      <c r="K32" s="206"/>
      <c r="L32" s="206"/>
      <c r="M32" s="206"/>
      <c r="N32" s="207"/>
      <c r="O32" s="24"/>
      <c r="P32" s="25"/>
      <c r="Q32" s="26"/>
      <c r="R32" s="143"/>
      <c r="S32" s="27"/>
      <c r="T32" s="28">
        <v>2403</v>
      </c>
      <c r="U32" s="141" t="s">
        <v>169</v>
      </c>
      <c r="V32" s="30">
        <f t="shared" si="2"/>
        <v>0</v>
      </c>
      <c r="W32" s="31"/>
      <c r="X32" s="32">
        <f t="shared" si="3"/>
        <v>0</v>
      </c>
      <c r="Y32" s="19"/>
      <c r="Z32" s="6"/>
      <c r="AA32" s="6"/>
      <c r="AB32" s="6"/>
      <c r="AC32" s="6"/>
    </row>
    <row r="33" spans="1:29" ht="29.1" customHeight="1" thickBot="1" x14ac:dyDescent="0.4">
      <c r="A33" s="203"/>
      <c r="B33" s="203"/>
      <c r="C33" s="217"/>
      <c r="D33" s="217"/>
      <c r="E33" s="217"/>
      <c r="F33" s="206"/>
      <c r="G33" s="216"/>
      <c r="H33" s="206"/>
      <c r="I33" s="206"/>
      <c r="J33" s="206"/>
      <c r="K33" s="206"/>
      <c r="L33" s="206"/>
      <c r="M33" s="206"/>
      <c r="N33" s="207"/>
      <c r="O33" s="24"/>
      <c r="P33" s="25"/>
      <c r="Q33" s="26"/>
      <c r="R33" s="143"/>
      <c r="S33" s="27"/>
      <c r="T33" s="28">
        <v>2415</v>
      </c>
      <c r="U33" s="141" t="s">
        <v>170</v>
      </c>
      <c r="V33" s="30">
        <f t="shared" si="2"/>
        <v>0</v>
      </c>
      <c r="W33" s="31"/>
      <c r="X33" s="32">
        <f t="shared" si="3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203"/>
      <c r="B34" s="203"/>
      <c r="C34" s="217"/>
      <c r="D34" s="217"/>
      <c r="E34" s="217"/>
      <c r="F34" s="206"/>
      <c r="G34" s="216"/>
      <c r="H34" s="206"/>
      <c r="I34" s="206"/>
      <c r="J34" s="206"/>
      <c r="K34" s="206"/>
      <c r="L34" s="206"/>
      <c r="M34" s="206"/>
      <c r="N34" s="207"/>
      <c r="O34" s="24"/>
      <c r="P34" s="25"/>
      <c r="Q34" s="26"/>
      <c r="R34" s="143"/>
      <c r="S34" s="27"/>
      <c r="T34" s="28">
        <v>2446</v>
      </c>
      <c r="U34" s="141" t="s">
        <v>171</v>
      </c>
      <c r="V34" s="30">
        <f t="shared" si="2"/>
        <v>0</v>
      </c>
      <c r="W34" s="31"/>
      <c r="X34" s="32">
        <f t="shared" si="3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203"/>
      <c r="B35" s="203"/>
      <c r="C35" s="217"/>
      <c r="D35" s="217"/>
      <c r="E35" s="217"/>
      <c r="F35" s="206"/>
      <c r="G35" s="216"/>
      <c r="H35" s="206"/>
      <c r="I35" s="206"/>
      <c r="J35" s="206"/>
      <c r="K35" s="206"/>
      <c r="L35" s="206"/>
      <c r="M35" s="206"/>
      <c r="N35" s="207"/>
      <c r="O35" s="24"/>
      <c r="P35" s="25"/>
      <c r="Q35" s="26"/>
      <c r="R35" s="143"/>
      <c r="S35" s="27"/>
      <c r="T35" s="28">
        <v>2455</v>
      </c>
      <c r="U35" s="141" t="s">
        <v>172</v>
      </c>
      <c r="V35" s="30">
        <f t="shared" si="2"/>
        <v>0</v>
      </c>
      <c r="W35" s="31"/>
      <c r="X35" s="32">
        <f t="shared" si="3"/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203"/>
      <c r="B36" s="203"/>
      <c r="C36" s="217"/>
      <c r="D36" s="217"/>
      <c r="E36" s="217"/>
      <c r="F36" s="206"/>
      <c r="G36" s="216"/>
      <c r="H36" s="206"/>
      <c r="I36" s="206"/>
      <c r="J36" s="206"/>
      <c r="K36" s="206"/>
      <c r="L36" s="206"/>
      <c r="M36" s="206"/>
      <c r="N36" s="207"/>
      <c r="O36" s="24"/>
      <c r="P36" s="25"/>
      <c r="Q36" s="26"/>
      <c r="R36" s="143"/>
      <c r="S36" s="27"/>
      <c r="T36" s="28">
        <v>2513</v>
      </c>
      <c r="U36" s="141" t="s">
        <v>115</v>
      </c>
      <c r="V36" s="30">
        <f t="shared" si="2"/>
        <v>0</v>
      </c>
      <c r="W36" s="31"/>
      <c r="X36" s="32">
        <f t="shared" si="3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203"/>
      <c r="B37" s="203"/>
      <c r="C37" s="217"/>
      <c r="D37" s="217"/>
      <c r="E37" s="217"/>
      <c r="F37" s="206"/>
      <c r="G37" s="216"/>
      <c r="H37" s="206"/>
      <c r="I37" s="206"/>
      <c r="J37" s="206"/>
      <c r="K37" s="206"/>
      <c r="L37" s="206"/>
      <c r="M37" s="206"/>
      <c r="N37" s="207"/>
      <c r="O37" s="24"/>
      <c r="P37" s="25"/>
      <c r="Q37" s="26"/>
      <c r="R37" s="143"/>
      <c r="S37" s="27"/>
      <c r="T37" s="28">
        <v>2521</v>
      </c>
      <c r="U37" s="141" t="s">
        <v>112</v>
      </c>
      <c r="V37" s="30">
        <f t="shared" si="2"/>
        <v>0</v>
      </c>
      <c r="W37" s="31"/>
      <c r="X37" s="32">
        <f t="shared" si="3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203"/>
      <c r="B38" s="203"/>
      <c r="C38" s="217"/>
      <c r="D38" s="217"/>
      <c r="E38" s="217"/>
      <c r="F38" s="206">
        <f t="shared" ref="F38:K38" si="4">COUNTA(F3:F35)</f>
        <v>2</v>
      </c>
      <c r="G38" s="206">
        <f t="shared" si="4"/>
        <v>0</v>
      </c>
      <c r="H38" s="206">
        <f t="shared" si="4"/>
        <v>0</v>
      </c>
      <c r="I38" s="206">
        <f t="shared" si="4"/>
        <v>0</v>
      </c>
      <c r="J38" s="206">
        <f t="shared" si="4"/>
        <v>0</v>
      </c>
      <c r="K38" s="206">
        <f t="shared" si="4"/>
        <v>0</v>
      </c>
      <c r="L38" s="206"/>
      <c r="M38" s="206"/>
      <c r="N38" s="207"/>
      <c r="O38" s="24"/>
      <c r="P38" s="25"/>
      <c r="Q38" s="26"/>
      <c r="R38" s="143"/>
      <c r="S38" s="27"/>
      <c r="T38" s="28">
        <v>2526</v>
      </c>
      <c r="U38" s="141" t="s">
        <v>173</v>
      </c>
      <c r="V38" s="30">
        <f t="shared" si="2"/>
        <v>0</v>
      </c>
      <c r="W38" s="31"/>
      <c r="X38" s="32">
        <f t="shared" si="3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203"/>
      <c r="B39" s="203"/>
      <c r="C39" s="217"/>
      <c r="D39" s="217"/>
      <c r="E39" s="217"/>
      <c r="F39" s="206"/>
      <c r="G39" s="216"/>
      <c r="H39" s="206"/>
      <c r="I39" s="206"/>
      <c r="J39" s="206"/>
      <c r="K39" s="206"/>
      <c r="L39" s="206"/>
      <c r="M39" s="206"/>
      <c r="N39" s="207"/>
      <c r="O39" s="24"/>
      <c r="P39" s="25"/>
      <c r="Q39" s="26"/>
      <c r="R39" s="143"/>
      <c r="S39" s="27"/>
      <c r="T39" s="28">
        <v>2609</v>
      </c>
      <c r="U39" s="141" t="s">
        <v>174</v>
      </c>
      <c r="V39" s="30">
        <f t="shared" si="2"/>
        <v>0</v>
      </c>
      <c r="W39" s="31"/>
      <c r="X39" s="32">
        <f t="shared" si="3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203"/>
      <c r="B40" s="203"/>
      <c r="C40" s="217"/>
      <c r="D40" s="217"/>
      <c r="E40" s="217"/>
      <c r="F40" s="206"/>
      <c r="G40" s="216"/>
      <c r="H40" s="206"/>
      <c r="I40" s="206"/>
      <c r="J40" s="206"/>
      <c r="K40" s="206"/>
      <c r="L40" s="206"/>
      <c r="M40" s="206"/>
      <c r="N40" s="207"/>
      <c r="O40" s="264"/>
      <c r="P40" s="25"/>
      <c r="Q40" s="26"/>
      <c r="R40" s="143"/>
      <c r="S40" s="27"/>
      <c r="T40" s="28">
        <v>2612</v>
      </c>
      <c r="U40" s="141" t="s">
        <v>175</v>
      </c>
      <c r="V40" s="30">
        <f t="shared" si="2"/>
        <v>0</v>
      </c>
      <c r="W40" s="31"/>
      <c r="X40" s="32">
        <f t="shared" si="3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203"/>
      <c r="B41" s="203"/>
      <c r="C41" s="217"/>
      <c r="D41" s="217"/>
      <c r="E41" s="217"/>
      <c r="F41" s="206"/>
      <c r="G41" s="216"/>
      <c r="H41" s="206"/>
      <c r="I41" s="206"/>
      <c r="J41" s="206"/>
      <c r="K41" s="206"/>
      <c r="L41" s="206"/>
      <c r="M41" s="206"/>
      <c r="N41" s="207"/>
      <c r="O41" s="264"/>
      <c r="P41" s="25"/>
      <c r="Q41" s="26"/>
      <c r="R41" s="143"/>
      <c r="S41" s="27"/>
      <c r="T41" s="28">
        <v>2638</v>
      </c>
      <c r="U41" s="141" t="s">
        <v>176</v>
      </c>
      <c r="V41" s="30">
        <f t="shared" si="2"/>
        <v>0</v>
      </c>
      <c r="W41" s="31"/>
      <c r="X41" s="32">
        <f t="shared" si="3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203"/>
      <c r="B42" s="203"/>
      <c r="C42" s="217"/>
      <c r="D42" s="217"/>
      <c r="E42" s="217"/>
      <c r="F42" s="206"/>
      <c r="G42" s="216"/>
      <c r="H42" s="206"/>
      <c r="I42" s="206"/>
      <c r="J42" s="206"/>
      <c r="K42" s="206"/>
      <c r="L42" s="206"/>
      <c r="M42" s="206"/>
      <c r="N42" s="207"/>
      <c r="O42" s="264"/>
      <c r="P42" s="25"/>
      <c r="Q42" s="26"/>
      <c r="R42" s="143"/>
      <c r="S42" s="27"/>
      <c r="T42" s="28"/>
      <c r="U42" s="141"/>
      <c r="V42" s="30">
        <f t="shared" ref="V42:V64" si="5">SUMIF($D$3:$D$76,T42,$Q$3:$Q$76)</f>
        <v>0</v>
      </c>
      <c r="W42" s="31"/>
      <c r="X42" s="32">
        <f t="shared" si="3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6"/>
      <c r="B43" s="6"/>
      <c r="C43" s="6"/>
      <c r="D43" s="86"/>
      <c r="E43" s="6"/>
      <c r="F43" s="6"/>
      <c r="G43" s="6"/>
      <c r="H43" s="6"/>
      <c r="I43" s="6"/>
      <c r="J43" s="6"/>
      <c r="K43" s="6"/>
      <c r="L43" s="6"/>
      <c r="M43" s="6"/>
      <c r="N43" s="6"/>
      <c r="O43" s="69"/>
      <c r="P43" s="69"/>
      <c r="Q43" s="6"/>
      <c r="R43" s="69"/>
      <c r="S43" s="87"/>
      <c r="T43" s="28"/>
      <c r="U43" s="29"/>
      <c r="V43" s="30">
        <f t="shared" si="5"/>
        <v>0</v>
      </c>
      <c r="W43" s="31"/>
      <c r="X43" s="32">
        <f t="shared" si="3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6"/>
      <c r="B44" s="6"/>
      <c r="C44" s="6"/>
      <c r="D44" s="8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87"/>
      <c r="T44" s="28"/>
      <c r="U44" s="141"/>
      <c r="V44" s="30">
        <f t="shared" si="5"/>
        <v>0</v>
      </c>
      <c r="W44" s="31"/>
      <c r="X44" s="32">
        <f t="shared" si="3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6"/>
      <c r="B45" s="6"/>
      <c r="C45" s="6"/>
      <c r="D45" s="8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87"/>
      <c r="T45" s="28"/>
      <c r="U45" s="29"/>
      <c r="V45" s="30">
        <f t="shared" si="5"/>
        <v>0</v>
      </c>
      <c r="W45" s="31"/>
      <c r="X45" s="32">
        <f t="shared" si="3"/>
        <v>0</v>
      </c>
      <c r="Y45" s="19"/>
      <c r="Z45" s="6"/>
      <c r="AA45" s="6"/>
      <c r="AB45" s="6"/>
      <c r="AC45" s="6"/>
    </row>
    <row r="46" spans="1:29" ht="28.5" customHeight="1" thickBot="1" x14ac:dyDescent="0.4">
      <c r="A46" s="6"/>
      <c r="B46" s="6"/>
      <c r="C46" s="6"/>
      <c r="D46" s="8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40"/>
      <c r="T46" s="28"/>
      <c r="U46" s="29"/>
      <c r="V46" s="30">
        <f t="shared" si="5"/>
        <v>0</v>
      </c>
      <c r="W46" s="31"/>
      <c r="X46" s="32">
        <f t="shared" si="3"/>
        <v>0</v>
      </c>
      <c r="Y46" s="19"/>
      <c r="Z46" s="6"/>
      <c r="AA46" s="6"/>
      <c r="AB46" s="6"/>
      <c r="AC46" s="6"/>
    </row>
    <row r="47" spans="1:29" ht="27.95" customHeight="1" thickBot="1" x14ac:dyDescent="0.4">
      <c r="A47" s="6"/>
      <c r="B47" s="6"/>
      <c r="C47" s="6"/>
      <c r="D47" s="8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40"/>
      <c r="T47" s="28"/>
      <c r="U47" s="29"/>
      <c r="V47" s="30">
        <f t="shared" si="5"/>
        <v>0</v>
      </c>
      <c r="W47" s="31"/>
      <c r="X47" s="32">
        <f t="shared" si="3"/>
        <v>0</v>
      </c>
      <c r="Y47" s="38"/>
      <c r="Z47" s="6"/>
      <c r="AA47" s="6"/>
      <c r="AB47" s="6"/>
      <c r="AC47" s="6"/>
    </row>
    <row r="48" spans="1:29" ht="27.95" customHeight="1" thickBot="1" x14ac:dyDescent="0.4">
      <c r="A48" s="6"/>
      <c r="B48" s="6"/>
      <c r="C48" s="6"/>
      <c r="D48" s="8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28"/>
      <c r="U48" s="29"/>
      <c r="V48" s="30">
        <f t="shared" si="5"/>
        <v>0</v>
      </c>
      <c r="W48" s="31"/>
      <c r="X48" s="32">
        <f t="shared" si="3"/>
        <v>0</v>
      </c>
      <c r="Y48" s="38"/>
      <c r="Z48" s="6"/>
      <c r="AA48" s="6"/>
      <c r="AB48" s="6"/>
      <c r="AC48" s="6"/>
    </row>
    <row r="49" spans="1:29" ht="27.95" customHeight="1" thickBot="1" x14ac:dyDescent="0.4">
      <c r="A49" s="6"/>
      <c r="B49" s="6"/>
      <c r="C49" s="6"/>
      <c r="D49" s="8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40"/>
      <c r="T49" s="28"/>
      <c r="U49" s="29"/>
      <c r="V49" s="30">
        <f t="shared" si="5"/>
        <v>0</v>
      </c>
      <c r="W49" s="31"/>
      <c r="X49" s="32">
        <f t="shared" si="3"/>
        <v>0</v>
      </c>
      <c r="Y49" s="6"/>
      <c r="Z49" s="6"/>
      <c r="AA49" s="6"/>
      <c r="AB49" s="6"/>
      <c r="AC49" s="6"/>
    </row>
    <row r="50" spans="1:29" ht="27.95" customHeight="1" thickBot="1" x14ac:dyDescent="0.4">
      <c r="A50" s="6"/>
      <c r="B50" s="6"/>
      <c r="C50" s="6"/>
      <c r="D50" s="8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40"/>
      <c r="T50" s="28"/>
      <c r="U50" s="29"/>
      <c r="V50" s="30">
        <f t="shared" si="5"/>
        <v>0</v>
      </c>
      <c r="W50" s="31"/>
      <c r="X50" s="32">
        <f t="shared" si="3"/>
        <v>0</v>
      </c>
      <c r="Y50" s="6"/>
      <c r="Z50" s="6"/>
      <c r="AA50" s="6"/>
      <c r="AB50" s="6"/>
      <c r="AC50" s="6"/>
    </row>
    <row r="51" spans="1:29" ht="27.95" customHeight="1" thickBot="1" x14ac:dyDescent="0.4">
      <c r="A51" s="6"/>
      <c r="B51" s="6"/>
      <c r="C51" s="6"/>
      <c r="D51" s="8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40"/>
      <c r="T51" s="28"/>
      <c r="U51" s="29"/>
      <c r="V51" s="30">
        <f t="shared" si="5"/>
        <v>0</v>
      </c>
      <c r="W51" s="31"/>
      <c r="X51" s="32">
        <f t="shared" si="3"/>
        <v>0</v>
      </c>
      <c r="Y51" s="6"/>
      <c r="Z51" s="6"/>
      <c r="AA51" s="6"/>
      <c r="AB51" s="6"/>
      <c r="AC51" s="6"/>
    </row>
    <row r="52" spans="1:29" ht="27.95" customHeight="1" thickBot="1" x14ac:dyDescent="0.4">
      <c r="A52" s="6"/>
      <c r="B52" s="6"/>
      <c r="C52" s="6"/>
      <c r="D52" s="8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40"/>
      <c r="T52" s="28"/>
      <c r="U52" s="29"/>
      <c r="V52" s="30">
        <f t="shared" si="5"/>
        <v>0</v>
      </c>
      <c r="W52" s="31"/>
      <c r="X52" s="32">
        <f t="shared" si="3"/>
        <v>0</v>
      </c>
      <c r="Y52" s="6"/>
      <c r="Z52" s="6"/>
      <c r="AA52" s="6"/>
      <c r="AB52" s="6"/>
      <c r="AC52" s="6"/>
    </row>
    <row r="53" spans="1:29" ht="27.95" customHeight="1" thickBot="1" x14ac:dyDescent="0.4">
      <c r="A53" s="6"/>
      <c r="B53" s="6"/>
      <c r="C53" s="6"/>
      <c r="D53" s="8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28"/>
      <c r="U53" s="29"/>
      <c r="V53" s="30">
        <f t="shared" si="5"/>
        <v>0</v>
      </c>
      <c r="W53" s="31"/>
      <c r="X53" s="32">
        <f t="shared" si="3"/>
        <v>0</v>
      </c>
      <c r="Y53" s="6"/>
      <c r="Z53" s="6"/>
      <c r="AA53" s="6"/>
      <c r="AB53" s="6"/>
      <c r="AC53" s="6"/>
    </row>
    <row r="54" spans="1:29" ht="27.95" customHeight="1" thickBot="1" x14ac:dyDescent="0.4">
      <c r="A54" s="6"/>
      <c r="B54" s="6"/>
      <c r="C54" s="6"/>
      <c r="D54" s="8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28"/>
      <c r="U54" s="29"/>
      <c r="V54" s="30">
        <f t="shared" si="5"/>
        <v>0</v>
      </c>
      <c r="W54" s="31"/>
      <c r="X54" s="32">
        <f t="shared" si="3"/>
        <v>0</v>
      </c>
      <c r="Y54" s="6"/>
      <c r="Z54" s="6"/>
      <c r="AA54" s="6"/>
      <c r="AB54" s="6"/>
      <c r="AC54" s="6"/>
    </row>
    <row r="55" spans="1:29" ht="27.4" customHeight="1" thickBot="1" x14ac:dyDescent="0.4">
      <c r="A55" s="6"/>
      <c r="B55" s="6"/>
      <c r="C55" s="6"/>
      <c r="D55" s="8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28"/>
      <c r="U55" s="29"/>
      <c r="V55" s="30">
        <f t="shared" si="5"/>
        <v>0</v>
      </c>
      <c r="W55" s="31"/>
      <c r="X55" s="32">
        <f t="shared" si="3"/>
        <v>0</v>
      </c>
      <c r="Y55" s="6"/>
      <c r="Z55" s="6"/>
      <c r="AA55" s="6"/>
      <c r="AB55" s="6"/>
      <c r="AC55" s="6"/>
    </row>
    <row r="56" spans="1:29" ht="27.4" customHeight="1" thickBot="1" x14ac:dyDescent="0.4">
      <c r="A56" s="6"/>
      <c r="B56" s="6"/>
      <c r="C56" s="6"/>
      <c r="D56" s="8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28"/>
      <c r="U56" s="29"/>
      <c r="V56" s="30">
        <f t="shared" si="5"/>
        <v>0</v>
      </c>
      <c r="W56" s="31"/>
      <c r="X56" s="32">
        <f t="shared" si="3"/>
        <v>0</v>
      </c>
      <c r="Y56" s="6"/>
      <c r="Z56" s="6"/>
      <c r="AA56" s="6"/>
      <c r="AB56" s="6"/>
      <c r="AC56" s="6"/>
    </row>
    <row r="57" spans="1:29" ht="27.4" customHeight="1" thickBot="1" x14ac:dyDescent="0.4">
      <c r="A57" s="6"/>
      <c r="B57" s="6"/>
      <c r="C57" s="6"/>
      <c r="D57" s="8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28"/>
      <c r="U57" s="29"/>
      <c r="V57" s="30">
        <f t="shared" si="5"/>
        <v>0</v>
      </c>
      <c r="W57" s="31"/>
      <c r="X57" s="32">
        <f t="shared" si="3"/>
        <v>0</v>
      </c>
      <c r="Y57" s="6"/>
      <c r="Z57" s="6"/>
      <c r="AA57" s="6"/>
      <c r="AB57" s="6"/>
      <c r="AC57" s="6"/>
    </row>
    <row r="58" spans="1:29" ht="27.4" customHeight="1" thickBot="1" x14ac:dyDescent="0.4">
      <c r="A58" s="6"/>
      <c r="B58" s="6"/>
      <c r="C58" s="6"/>
      <c r="D58" s="8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28"/>
      <c r="U58" s="29"/>
      <c r="V58" s="30">
        <f t="shared" si="5"/>
        <v>0</v>
      </c>
      <c r="W58" s="31"/>
      <c r="X58" s="32">
        <f t="shared" si="3"/>
        <v>0</v>
      </c>
      <c r="Y58" s="6"/>
      <c r="Z58" s="6"/>
      <c r="AA58" s="6"/>
      <c r="AB58" s="6"/>
      <c r="AC58" s="6"/>
    </row>
    <row r="59" spans="1:29" ht="27.2" customHeight="1" thickBot="1" x14ac:dyDescent="0.4">
      <c r="A59" s="6"/>
      <c r="B59" s="6"/>
      <c r="C59" s="6"/>
      <c r="D59" s="8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28"/>
      <c r="U59" s="141"/>
      <c r="V59" s="30">
        <f t="shared" si="5"/>
        <v>0</v>
      </c>
      <c r="W59" s="31"/>
      <c r="X59" s="32">
        <f t="shared" si="3"/>
        <v>0</v>
      </c>
      <c r="Y59" s="6"/>
      <c r="Z59" s="6"/>
      <c r="AA59" s="6"/>
      <c r="AB59" s="6"/>
      <c r="AC59" s="6"/>
    </row>
    <row r="60" spans="1:29" ht="27.4" customHeight="1" thickBot="1" x14ac:dyDescent="0.4">
      <c r="A60" s="6"/>
      <c r="B60" s="6"/>
      <c r="C60" s="6"/>
      <c r="D60" s="8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28"/>
      <c r="U60" s="29"/>
      <c r="V60" s="30">
        <f t="shared" si="5"/>
        <v>0</v>
      </c>
      <c r="W60" s="31"/>
      <c r="X60" s="32">
        <f t="shared" si="3"/>
        <v>0</v>
      </c>
      <c r="Y60" s="6"/>
      <c r="Z60" s="6"/>
      <c r="AA60" s="6"/>
      <c r="AB60" s="6"/>
      <c r="AC60" s="6"/>
    </row>
    <row r="61" spans="1:29" ht="27.4" customHeight="1" thickBot="1" x14ac:dyDescent="0.4">
      <c r="A61" s="6"/>
      <c r="B61" s="6"/>
      <c r="C61" s="6"/>
      <c r="D61" s="8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28"/>
      <c r="U61" s="29"/>
      <c r="V61" s="30">
        <f t="shared" si="5"/>
        <v>0</v>
      </c>
      <c r="W61" s="31"/>
      <c r="X61" s="32">
        <f t="shared" si="3"/>
        <v>0</v>
      </c>
      <c r="Y61" s="6"/>
      <c r="Z61" s="6"/>
      <c r="AA61" s="6"/>
      <c r="AB61" s="6"/>
      <c r="AC61" s="6"/>
    </row>
    <row r="62" spans="1:29" ht="27.4" customHeight="1" thickBot="1" x14ac:dyDescent="0.4">
      <c r="A62" s="6"/>
      <c r="B62" s="6"/>
      <c r="C62" s="6"/>
      <c r="D62" s="8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28"/>
      <c r="U62" s="141"/>
      <c r="V62" s="30">
        <f t="shared" si="5"/>
        <v>0</v>
      </c>
      <c r="W62" s="31"/>
      <c r="X62" s="32">
        <f t="shared" si="3"/>
        <v>0</v>
      </c>
      <c r="Y62" s="6"/>
      <c r="Z62" s="6"/>
      <c r="AA62" s="6"/>
      <c r="AB62" s="6"/>
      <c r="AC62" s="6"/>
    </row>
    <row r="63" spans="1:29" ht="27.4" customHeight="1" thickBot="1" x14ac:dyDescent="0.4">
      <c r="A63" s="6"/>
      <c r="B63" s="6"/>
      <c r="C63" s="6"/>
      <c r="D63" s="8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28"/>
      <c r="U63" s="29"/>
      <c r="V63" s="30">
        <f t="shared" si="5"/>
        <v>0</v>
      </c>
      <c r="W63" s="31"/>
      <c r="X63" s="32">
        <f t="shared" si="3"/>
        <v>0</v>
      </c>
      <c r="Y63" s="6"/>
      <c r="Z63" s="6"/>
      <c r="AA63" s="6"/>
      <c r="AB63" s="6"/>
      <c r="AC63" s="6"/>
    </row>
    <row r="64" spans="1:29" ht="27.4" customHeight="1" thickBot="1" x14ac:dyDescent="0.4">
      <c r="A64" s="178"/>
      <c r="B64" s="6"/>
      <c r="C64" s="48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50"/>
      <c r="Q64" s="6"/>
      <c r="R64" s="6"/>
      <c r="S64" s="6"/>
      <c r="T64" s="28"/>
      <c r="U64" s="29"/>
      <c r="V64" s="30">
        <f t="shared" si="5"/>
        <v>0</v>
      </c>
      <c r="W64" s="31"/>
      <c r="X64" s="32">
        <f t="shared" si="3"/>
        <v>0</v>
      </c>
      <c r="Y64" s="6"/>
      <c r="Z64" s="6"/>
      <c r="AA64" s="6"/>
      <c r="AB64" s="6"/>
      <c r="AC64" s="6"/>
    </row>
    <row r="65" spans="1:29" ht="25.5" x14ac:dyDescent="0.35">
      <c r="A65" s="182"/>
      <c r="B65" s="6"/>
      <c r="C65" s="51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3"/>
      <c r="Q65" s="6"/>
      <c r="R65" s="6"/>
      <c r="S65" s="6"/>
      <c r="T65" s="6"/>
      <c r="U65" s="6"/>
      <c r="V65" s="39">
        <f>SUM(V3:V64)</f>
        <v>80</v>
      </c>
      <c r="W65" s="6"/>
      <c r="X65" s="41">
        <f>SUM(X3:X64)</f>
        <v>80</v>
      </c>
      <c r="Y65" s="6"/>
      <c r="Z65" s="6"/>
      <c r="AA65" s="6"/>
      <c r="AB65" s="6"/>
      <c r="AC65" s="6"/>
    </row>
    <row r="66" spans="1:29" ht="15.6" customHeight="1" x14ac:dyDescent="0.2">
      <c r="A66" s="182"/>
      <c r="B66" s="6"/>
      <c r="C66" s="51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3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5.6" customHeight="1" x14ac:dyDescent="0.2">
      <c r="A67" s="182"/>
      <c r="B67" s="6"/>
      <c r="C67" s="51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3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5.6" customHeight="1" x14ac:dyDescent="0.2">
      <c r="A68" s="182"/>
      <c r="B68" s="6"/>
      <c r="C68" s="51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3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5.6" customHeight="1" x14ac:dyDescent="0.2">
      <c r="A69" s="182"/>
      <c r="B69" s="6"/>
      <c r="C69" s="51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3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15.6" customHeight="1" x14ac:dyDescent="0.2">
      <c r="A70" s="182"/>
      <c r="B70" s="6"/>
      <c r="C70" s="51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3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15.6" customHeight="1" x14ac:dyDescent="0.2">
      <c r="A71" s="182"/>
      <c r="B71" s="6"/>
      <c r="C71" s="51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3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15.6" customHeight="1" x14ac:dyDescent="0.2">
      <c r="A72" s="182"/>
      <c r="B72" s="6"/>
      <c r="C72" s="51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3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15.6" customHeight="1" x14ac:dyDescent="0.2">
      <c r="A73" s="182"/>
      <c r="B73" s="6"/>
      <c r="C73" s="51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3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15.6" customHeight="1" x14ac:dyDescent="0.2">
      <c r="A74" s="182"/>
      <c r="B74" s="6"/>
      <c r="C74" s="51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3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15.6" customHeight="1" x14ac:dyDescent="0.2">
      <c r="A75" s="182"/>
      <c r="B75" s="6"/>
      <c r="C75" s="51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3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15.6" customHeight="1" x14ac:dyDescent="0.2">
      <c r="A76" s="179"/>
      <c r="B76" s="6"/>
      <c r="C76" s="54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18.600000000000001" customHeight="1" x14ac:dyDescent="0.2">
      <c r="T77" s="6"/>
      <c r="U77" s="6"/>
      <c r="V77" s="6"/>
      <c r="W77" s="6"/>
      <c r="X77" s="6"/>
    </row>
    <row r="78" spans="1:29" ht="18.600000000000001" customHeight="1" x14ac:dyDescent="0.2">
      <c r="T78" s="6"/>
      <c r="U78" s="6"/>
    </row>
    <row r="79" spans="1:29" ht="18.600000000000001" customHeight="1" x14ac:dyDescent="0.2">
      <c r="T79" s="6"/>
      <c r="U79" s="6"/>
    </row>
    <row r="80" spans="1:29" ht="18.600000000000001" customHeight="1" x14ac:dyDescent="0.2">
      <c r="T80" s="6"/>
      <c r="U80" s="6"/>
    </row>
    <row r="81" spans="20:21" ht="18.600000000000001" customHeight="1" x14ac:dyDescent="0.2">
      <c r="T81" s="6"/>
      <c r="U81" s="6"/>
    </row>
    <row r="82" spans="20:21" ht="18.600000000000001" customHeight="1" x14ac:dyDescent="0.2">
      <c r="T82" s="6"/>
      <c r="U82" s="6"/>
    </row>
    <row r="83" spans="20:21" ht="18.600000000000001" customHeight="1" x14ac:dyDescent="0.2">
      <c r="T83" s="6"/>
      <c r="U83" s="6"/>
    </row>
    <row r="84" spans="20:21" ht="18.600000000000001" customHeight="1" x14ac:dyDescent="0.2">
      <c r="T84" s="6"/>
      <c r="U84" s="6"/>
    </row>
    <row r="85" spans="20:21" ht="18.600000000000001" customHeight="1" x14ac:dyDescent="0.2">
      <c r="T85" s="6"/>
      <c r="U85" s="6"/>
    </row>
    <row r="86" spans="20:21" ht="18.600000000000001" customHeight="1" x14ac:dyDescent="0.2">
      <c r="T86" s="6"/>
      <c r="U86" s="6"/>
    </row>
    <row r="87" spans="20:21" ht="18.600000000000001" customHeight="1" x14ac:dyDescent="0.2">
      <c r="T87" s="6"/>
      <c r="U87" s="6"/>
    </row>
    <row r="88" spans="20:21" ht="18.600000000000001" customHeight="1" x14ac:dyDescent="0.2">
      <c r="T88" s="6"/>
      <c r="U88" s="6"/>
    </row>
    <row r="89" spans="20:21" ht="18.600000000000001" customHeight="1" x14ac:dyDescent="0.2">
      <c r="T89" s="6"/>
      <c r="U89" s="6"/>
    </row>
    <row r="90" spans="20:21" ht="18.600000000000001" customHeight="1" x14ac:dyDescent="0.2">
      <c r="T90" s="6"/>
      <c r="U90" s="6"/>
    </row>
    <row r="91" spans="20:21" ht="18.600000000000001" customHeight="1" x14ac:dyDescent="0.2">
      <c r="T91" s="6"/>
      <c r="U91" s="6"/>
    </row>
    <row r="92" spans="20:21" ht="18.600000000000001" customHeight="1" x14ac:dyDescent="0.2">
      <c r="T92" s="6"/>
      <c r="U92" s="6"/>
    </row>
    <row r="93" spans="20:21" ht="18.600000000000001" customHeight="1" x14ac:dyDescent="0.2">
      <c r="T93" s="6"/>
      <c r="U93" s="6"/>
    </row>
  </sheetData>
  <mergeCells count="1">
    <mergeCell ref="B1:G1"/>
  </mergeCells>
  <conditionalFormatting sqref="B3:B4 A5:B42">
    <cfRule type="containsText" dxfId="3" priority="1" stopIfTrue="1" operator="containsText" text="SI">
      <formula>NOT(ISERROR(SEARCH("SI",A3)))</formula>
    </cfRule>
    <cfRule type="containsText" dxfId="2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975A5-E253-40D7-AD7A-784A3E0E5C42}">
  <dimension ref="A1:JA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S24" sqref="S24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6.85546875" style="1" customWidth="1"/>
    <col min="4" max="4" width="13.7109375" style="1" customWidth="1"/>
    <col min="5" max="5" width="79.42578125" style="1" customWidth="1"/>
    <col min="6" max="7" width="23.42578125" style="1" customWidth="1"/>
    <col min="8" max="11" width="22.42578125" style="1" customWidth="1"/>
    <col min="12" max="14" width="23" style="1" customWidth="1"/>
    <col min="15" max="15" width="28.42578125" style="1" customWidth="1"/>
    <col min="16" max="16" width="24.28515625" style="1" customWidth="1"/>
    <col min="17" max="17" width="14.28515625" style="1" customWidth="1"/>
    <col min="18" max="18" width="32.7109375" style="1" bestFit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6.42578125" style="1" customWidth="1"/>
    <col min="25" max="26" width="11.42578125" style="1" customWidth="1"/>
    <col min="27" max="27" width="36.28515625" style="1" customWidth="1"/>
    <col min="28" max="28" width="11.42578125" style="1" customWidth="1"/>
    <col min="29" max="29" width="56.28515625" style="1" customWidth="1"/>
    <col min="30" max="261" width="11.42578125" style="1" customWidth="1"/>
  </cols>
  <sheetData>
    <row r="1" spans="1:29" ht="28.5" customHeight="1" thickBot="1" x14ac:dyDescent="0.45">
      <c r="A1"/>
      <c r="B1" s="272" t="s">
        <v>84</v>
      </c>
      <c r="C1" s="273"/>
      <c r="D1" s="273"/>
      <c r="E1" s="273"/>
      <c r="F1" s="273"/>
      <c r="G1" s="274"/>
      <c r="H1" s="83"/>
      <c r="I1" s="145"/>
      <c r="J1" s="145"/>
      <c r="K1" s="145"/>
      <c r="L1" s="58"/>
      <c r="M1" s="58"/>
      <c r="N1" s="58"/>
      <c r="O1" s="110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4" customHeight="1" thickBot="1" x14ac:dyDescent="0.4">
      <c r="A2" s="156" t="s">
        <v>114</v>
      </c>
      <c r="B2" s="8" t="s">
        <v>69</v>
      </c>
      <c r="C2" s="156" t="s">
        <v>1</v>
      </c>
      <c r="D2" s="156" t="s">
        <v>70</v>
      </c>
      <c r="E2" s="156" t="s">
        <v>3</v>
      </c>
      <c r="F2" s="9" t="s">
        <v>136</v>
      </c>
      <c r="G2" s="9" t="s">
        <v>137</v>
      </c>
      <c r="H2" s="9" t="s">
        <v>138</v>
      </c>
      <c r="I2" s="9" t="s">
        <v>139</v>
      </c>
      <c r="J2" s="9" t="s">
        <v>140</v>
      </c>
      <c r="K2" s="9" t="s">
        <v>141</v>
      </c>
      <c r="L2" s="9"/>
      <c r="M2" s="9"/>
      <c r="N2" s="10"/>
      <c r="O2" s="9" t="s">
        <v>119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8.5" customHeight="1" thickBot="1" x14ac:dyDescent="0.4">
      <c r="A3" s="150">
        <v>124</v>
      </c>
      <c r="B3" s="233" t="s">
        <v>109</v>
      </c>
      <c r="C3" s="169" t="s">
        <v>290</v>
      </c>
      <c r="D3" s="169">
        <v>2403</v>
      </c>
      <c r="E3" s="169" t="s">
        <v>169</v>
      </c>
      <c r="F3" s="149">
        <v>40</v>
      </c>
      <c r="G3" s="158"/>
      <c r="H3" s="23"/>
      <c r="I3" s="23"/>
      <c r="J3" s="23"/>
      <c r="K3" s="23"/>
      <c r="L3" s="23"/>
      <c r="M3" s="23"/>
      <c r="N3" s="24"/>
      <c r="O3" s="24"/>
      <c r="P3" s="269">
        <f>IF(Q3=5,SUM(F3:N3)-SMALL(F3:N3,1)-SMALL(F3:N3,2),IF(Q3=6,SUM(F3:N3)-SMALL(F3:N3,1),SUM(F3:N3)))+O3</f>
        <v>40</v>
      </c>
      <c r="Q3" s="26">
        <f t="shared" ref="Q3:Q15" si="0">COUNTA(F3:N3)</f>
        <v>1</v>
      </c>
      <c r="R3" s="143">
        <f>SUM(F3:N3)+O3</f>
        <v>40</v>
      </c>
      <c r="S3" s="27"/>
      <c r="T3" s="28">
        <v>10</v>
      </c>
      <c r="U3" s="141" t="s">
        <v>142</v>
      </c>
      <c r="V3" s="30">
        <f>SUMIF($D$3:$D$76,T3,$P$3:$P$76)</f>
        <v>0</v>
      </c>
      <c r="W3" s="31"/>
      <c r="X3" s="32">
        <f>SUMIF($D$3:$D$101,T3,$P$3:$P$101)</f>
        <v>0</v>
      </c>
      <c r="Y3" s="19"/>
      <c r="Z3" s="33"/>
      <c r="AA3" s="33"/>
      <c r="AB3" s="33"/>
      <c r="AC3" s="33"/>
    </row>
    <row r="4" spans="1:29" ht="29.1" customHeight="1" thickBot="1" x14ac:dyDescent="0.45">
      <c r="A4" s="180">
        <v>64580</v>
      </c>
      <c r="B4" s="233" t="s">
        <v>109</v>
      </c>
      <c r="C4" s="169" t="s">
        <v>291</v>
      </c>
      <c r="D4" s="169">
        <v>1317</v>
      </c>
      <c r="E4" s="169" t="s">
        <v>292</v>
      </c>
      <c r="F4" s="158">
        <v>30</v>
      </c>
      <c r="G4" s="158"/>
      <c r="H4" s="23"/>
      <c r="I4" s="161"/>
      <c r="J4" s="161"/>
      <c r="K4" s="23"/>
      <c r="L4" s="153"/>
      <c r="M4" s="153"/>
      <c r="N4" s="154"/>
      <c r="O4" s="24"/>
      <c r="P4" s="25">
        <f t="shared" ref="P4:P14" si="1">IF(Q4=6,SUM(F4:N4)-SMALL(F4:N4,1)-SMALL(F4:N4,2),IF(Q4=6,SUM(F4:N4)-SMALL(F4:N4,1),SUM(F4:N4)))</f>
        <v>30</v>
      </c>
      <c r="Q4" s="26">
        <f t="shared" si="0"/>
        <v>1</v>
      </c>
      <c r="R4" s="143">
        <f>SUM(F4:N4)</f>
        <v>30</v>
      </c>
      <c r="S4" s="27"/>
      <c r="T4" s="28">
        <v>48</v>
      </c>
      <c r="U4" s="141" t="s">
        <v>143</v>
      </c>
      <c r="V4" s="30">
        <f t="shared" ref="V4:V41" si="2">SUMIF($D$3:$D$76,T4,$P$3:$P$76)</f>
        <v>0</v>
      </c>
      <c r="W4" s="31"/>
      <c r="X4" s="32">
        <f t="shared" ref="X4:X64" si="3">SUMIF($D$3:$D$101,T4,$P$3:$P$101)</f>
        <v>0</v>
      </c>
      <c r="Y4" s="19"/>
      <c r="Z4" s="33"/>
      <c r="AA4" s="33"/>
      <c r="AB4" s="33"/>
      <c r="AC4" s="33"/>
    </row>
    <row r="5" spans="1:29" ht="29.1" customHeight="1" thickBot="1" x14ac:dyDescent="0.45">
      <c r="A5" s="203"/>
      <c r="B5" s="148" t="s">
        <v>111</v>
      </c>
      <c r="C5" s="171"/>
      <c r="D5" s="171"/>
      <c r="E5" s="171"/>
      <c r="F5" s="158"/>
      <c r="G5" s="158"/>
      <c r="H5" s="23"/>
      <c r="I5" s="161"/>
      <c r="J5" s="153"/>
      <c r="K5" s="23"/>
      <c r="L5" s="153"/>
      <c r="M5" s="153"/>
      <c r="N5" s="154"/>
      <c r="O5" s="24"/>
      <c r="P5" s="25">
        <f t="shared" si="1"/>
        <v>0</v>
      </c>
      <c r="Q5" s="26">
        <f t="shared" si="0"/>
        <v>0</v>
      </c>
      <c r="R5" s="143">
        <f>SUM(F5:N5)</f>
        <v>0</v>
      </c>
      <c r="S5" s="27"/>
      <c r="T5" s="28">
        <v>1132</v>
      </c>
      <c r="U5" s="141" t="s">
        <v>144</v>
      </c>
      <c r="V5" s="30">
        <f t="shared" si="2"/>
        <v>0</v>
      </c>
      <c r="W5" s="31"/>
      <c r="X5" s="32">
        <f t="shared" si="3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48"/>
      <c r="B6" s="148" t="s">
        <v>111</v>
      </c>
      <c r="C6" s="169"/>
      <c r="D6" s="169"/>
      <c r="E6" s="169"/>
      <c r="F6" s="149"/>
      <c r="G6" s="158"/>
      <c r="H6" s="23"/>
      <c r="I6" s="23"/>
      <c r="J6" s="23"/>
      <c r="K6" s="23"/>
      <c r="L6" s="23"/>
      <c r="M6" s="23"/>
      <c r="N6" s="24"/>
      <c r="O6" s="24"/>
      <c r="P6" s="25">
        <f t="shared" si="1"/>
        <v>0</v>
      </c>
      <c r="Q6" s="26">
        <f t="shared" si="0"/>
        <v>0</v>
      </c>
      <c r="R6" s="143">
        <v>0</v>
      </c>
      <c r="S6" s="27"/>
      <c r="T6" s="28">
        <v>1140</v>
      </c>
      <c r="U6" s="141" t="s">
        <v>145</v>
      </c>
      <c r="V6" s="30">
        <f t="shared" si="2"/>
        <v>0</v>
      </c>
      <c r="W6" s="31"/>
      <c r="X6" s="32">
        <f t="shared" si="3"/>
        <v>0</v>
      </c>
      <c r="Y6" s="19"/>
      <c r="Z6" s="33"/>
      <c r="AA6" s="33"/>
      <c r="AB6" s="33"/>
      <c r="AC6" s="33"/>
    </row>
    <row r="7" spans="1:29" ht="29.1" customHeight="1" thickBot="1" x14ac:dyDescent="0.45">
      <c r="A7" s="148"/>
      <c r="B7" s="148" t="s">
        <v>111</v>
      </c>
      <c r="C7" s="169"/>
      <c r="D7" s="169"/>
      <c r="E7" s="169"/>
      <c r="F7" s="158"/>
      <c r="G7" s="158"/>
      <c r="H7" s="23"/>
      <c r="I7" s="161"/>
      <c r="J7" s="153"/>
      <c r="K7" s="23"/>
      <c r="L7" s="153"/>
      <c r="M7" s="153"/>
      <c r="N7" s="154"/>
      <c r="O7" s="24"/>
      <c r="P7" s="25">
        <f t="shared" si="1"/>
        <v>0</v>
      </c>
      <c r="Q7" s="26">
        <f t="shared" si="0"/>
        <v>0</v>
      </c>
      <c r="R7" s="143">
        <f>SUM(F7:N7)</f>
        <v>0</v>
      </c>
      <c r="S7" s="27"/>
      <c r="T7" s="28">
        <v>1172</v>
      </c>
      <c r="U7" s="141" t="s">
        <v>146</v>
      </c>
      <c r="V7" s="30">
        <f t="shared" si="2"/>
        <v>0</v>
      </c>
      <c r="W7" s="31"/>
      <c r="X7" s="32">
        <f t="shared" si="3"/>
        <v>0</v>
      </c>
      <c r="Y7" s="19"/>
      <c r="Z7" s="33"/>
      <c r="AA7" s="33"/>
      <c r="AB7" s="33"/>
      <c r="AC7" s="33"/>
    </row>
    <row r="8" spans="1:29" ht="29.1" customHeight="1" thickBot="1" x14ac:dyDescent="0.4">
      <c r="A8" s="148"/>
      <c r="B8" s="148" t="s">
        <v>111</v>
      </c>
      <c r="C8" s="169"/>
      <c r="D8" s="169"/>
      <c r="E8" s="169"/>
      <c r="F8" s="149"/>
      <c r="G8" s="158"/>
      <c r="H8" s="23"/>
      <c r="I8" s="23"/>
      <c r="J8" s="23"/>
      <c r="K8" s="23"/>
      <c r="L8" s="23"/>
      <c r="M8" s="23"/>
      <c r="N8" s="24"/>
      <c r="O8" s="24"/>
      <c r="P8" s="25">
        <f t="shared" si="1"/>
        <v>0</v>
      </c>
      <c r="Q8" s="26">
        <f t="shared" si="0"/>
        <v>0</v>
      </c>
      <c r="R8" s="143">
        <f>SUM(F8:N8)</f>
        <v>0</v>
      </c>
      <c r="S8" s="27"/>
      <c r="T8" s="28">
        <v>1174</v>
      </c>
      <c r="U8" s="141" t="s">
        <v>147</v>
      </c>
      <c r="V8" s="30">
        <f t="shared" si="2"/>
        <v>0</v>
      </c>
      <c r="W8" s="31"/>
      <c r="X8" s="32">
        <f t="shared" si="3"/>
        <v>0</v>
      </c>
      <c r="Y8" s="19"/>
      <c r="Z8" s="33"/>
      <c r="AA8" s="33"/>
      <c r="AB8" s="33"/>
      <c r="AC8" s="33"/>
    </row>
    <row r="9" spans="1:29" ht="29.1" customHeight="1" thickBot="1" x14ac:dyDescent="0.4">
      <c r="A9" s="148"/>
      <c r="B9" s="148" t="s">
        <v>111</v>
      </c>
      <c r="C9" s="169"/>
      <c r="D9" s="169"/>
      <c r="E9" s="169"/>
      <c r="F9" s="149"/>
      <c r="G9" s="158"/>
      <c r="H9" s="23"/>
      <c r="I9" s="23"/>
      <c r="J9" s="23"/>
      <c r="K9" s="23"/>
      <c r="L9" s="23"/>
      <c r="M9" s="23"/>
      <c r="N9" s="24"/>
      <c r="O9" s="24"/>
      <c r="P9" s="25">
        <f t="shared" si="1"/>
        <v>0</v>
      </c>
      <c r="Q9" s="26">
        <f t="shared" si="0"/>
        <v>0</v>
      </c>
      <c r="R9" s="143">
        <f>SUM(F9:N9)</f>
        <v>0</v>
      </c>
      <c r="S9" s="27"/>
      <c r="T9" s="28">
        <v>1180</v>
      </c>
      <c r="U9" s="141" t="s">
        <v>148</v>
      </c>
      <c r="V9" s="30">
        <f t="shared" si="2"/>
        <v>0</v>
      </c>
      <c r="W9" s="31"/>
      <c r="X9" s="32">
        <f t="shared" si="3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48"/>
      <c r="B10" s="148" t="s">
        <v>111</v>
      </c>
      <c r="C10" s="171"/>
      <c r="D10" s="171"/>
      <c r="E10" s="171"/>
      <c r="F10" s="149"/>
      <c r="G10" s="158"/>
      <c r="H10" s="23"/>
      <c r="I10" s="23"/>
      <c r="J10" s="23"/>
      <c r="K10" s="23"/>
      <c r="L10" s="23"/>
      <c r="M10" s="23"/>
      <c r="N10" s="24"/>
      <c r="O10" s="24"/>
      <c r="P10" s="25">
        <f t="shared" si="1"/>
        <v>0</v>
      </c>
      <c r="Q10" s="26">
        <f t="shared" si="0"/>
        <v>0</v>
      </c>
      <c r="R10" s="143">
        <f>SUM(F10:N10)</f>
        <v>0</v>
      </c>
      <c r="S10" s="27"/>
      <c r="T10" s="28">
        <v>1298</v>
      </c>
      <c r="U10" s="141" t="s">
        <v>149</v>
      </c>
      <c r="V10" s="30">
        <f t="shared" si="2"/>
        <v>0</v>
      </c>
      <c r="W10" s="31"/>
      <c r="X10" s="32">
        <f t="shared" si="3"/>
        <v>0</v>
      </c>
      <c r="Y10" s="19"/>
      <c r="Z10" s="33"/>
      <c r="AA10" s="33"/>
      <c r="AB10" s="33"/>
      <c r="AC10" s="33"/>
    </row>
    <row r="11" spans="1:29" ht="29.1" customHeight="1" thickBot="1" x14ac:dyDescent="0.4">
      <c r="A11" s="203"/>
      <c r="B11" s="148" t="s">
        <v>111</v>
      </c>
      <c r="C11" s="217"/>
      <c r="D11" s="217"/>
      <c r="E11" s="217"/>
      <c r="F11" s="206"/>
      <c r="G11" s="216"/>
      <c r="H11" s="23"/>
      <c r="I11" s="206"/>
      <c r="J11" s="206"/>
      <c r="K11" s="23"/>
      <c r="L11" s="206"/>
      <c r="M11" s="206"/>
      <c r="N11" s="207"/>
      <c r="O11" s="24"/>
      <c r="P11" s="25">
        <f t="shared" si="1"/>
        <v>0</v>
      </c>
      <c r="Q11" s="26">
        <f t="shared" si="0"/>
        <v>0</v>
      </c>
      <c r="R11" s="143">
        <f>SUM(F11:N11)</f>
        <v>0</v>
      </c>
      <c r="S11" s="27"/>
      <c r="T11" s="28">
        <v>1317</v>
      </c>
      <c r="U11" s="141" t="s">
        <v>150</v>
      </c>
      <c r="V11" s="30">
        <f t="shared" si="2"/>
        <v>30</v>
      </c>
      <c r="W11" s="31"/>
      <c r="X11" s="32">
        <f t="shared" si="3"/>
        <v>30</v>
      </c>
      <c r="Y11" s="19"/>
      <c r="Z11" s="33"/>
      <c r="AA11" s="33"/>
      <c r="AB11" s="33"/>
      <c r="AC11" s="33"/>
    </row>
    <row r="12" spans="1:29" ht="29.1" customHeight="1" thickBot="1" x14ac:dyDescent="0.4">
      <c r="A12" s="255"/>
      <c r="B12" s="148" t="s">
        <v>111</v>
      </c>
      <c r="C12" s="217"/>
      <c r="D12" s="217"/>
      <c r="E12" s="217"/>
      <c r="F12" s="206"/>
      <c r="G12" s="216"/>
      <c r="H12" s="23"/>
      <c r="I12" s="206"/>
      <c r="J12" s="206"/>
      <c r="K12" s="23"/>
      <c r="L12" s="206"/>
      <c r="M12" s="206"/>
      <c r="N12" s="207"/>
      <c r="O12" s="24"/>
      <c r="P12" s="25">
        <f t="shared" si="1"/>
        <v>0</v>
      </c>
      <c r="Q12" s="26">
        <f t="shared" si="0"/>
        <v>0</v>
      </c>
      <c r="R12" s="143">
        <v>0</v>
      </c>
      <c r="S12" s="27"/>
      <c r="T12" s="28">
        <v>1347</v>
      </c>
      <c r="U12" s="141" t="s">
        <v>45</v>
      </c>
      <c r="V12" s="30">
        <f t="shared" si="2"/>
        <v>0</v>
      </c>
      <c r="W12" s="31"/>
      <c r="X12" s="32">
        <f t="shared" si="3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203"/>
      <c r="B13" s="148" t="s">
        <v>111</v>
      </c>
      <c r="C13" s="217"/>
      <c r="D13" s="217"/>
      <c r="E13" s="217"/>
      <c r="F13" s="206"/>
      <c r="G13" s="216"/>
      <c r="H13" s="23"/>
      <c r="I13" s="206"/>
      <c r="J13" s="206"/>
      <c r="K13" s="23"/>
      <c r="L13" s="206"/>
      <c r="M13" s="206"/>
      <c r="N13" s="207"/>
      <c r="O13" s="24"/>
      <c r="P13" s="25">
        <f t="shared" si="1"/>
        <v>0</v>
      </c>
      <c r="Q13" s="26">
        <f t="shared" si="0"/>
        <v>0</v>
      </c>
      <c r="R13" s="143">
        <v>0</v>
      </c>
      <c r="S13" s="27"/>
      <c r="T13" s="28">
        <v>1451</v>
      </c>
      <c r="U13" s="141" t="s">
        <v>151</v>
      </c>
      <c r="V13" s="30">
        <f t="shared" si="2"/>
        <v>0</v>
      </c>
      <c r="W13" s="31"/>
      <c r="X13" s="32">
        <f t="shared" si="3"/>
        <v>0</v>
      </c>
      <c r="Y13" s="19"/>
      <c r="Z13" s="33"/>
      <c r="AA13" s="33"/>
      <c r="AB13" s="33"/>
      <c r="AC13" s="33"/>
    </row>
    <row r="14" spans="1:29" ht="29.1" customHeight="1" thickBot="1" x14ac:dyDescent="0.4">
      <c r="A14" s="203"/>
      <c r="B14" s="148" t="s">
        <v>111</v>
      </c>
      <c r="C14" s="217"/>
      <c r="D14" s="217"/>
      <c r="E14" s="217"/>
      <c r="F14" s="206"/>
      <c r="G14" s="216"/>
      <c r="H14" s="23"/>
      <c r="I14" s="206"/>
      <c r="J14" s="206"/>
      <c r="K14" s="23"/>
      <c r="L14" s="206"/>
      <c r="M14" s="206"/>
      <c r="N14" s="207"/>
      <c r="O14" s="24"/>
      <c r="P14" s="25">
        <f t="shared" si="1"/>
        <v>0</v>
      </c>
      <c r="Q14" s="26">
        <f t="shared" si="0"/>
        <v>0</v>
      </c>
      <c r="R14" s="143">
        <v>0</v>
      </c>
      <c r="S14" s="27"/>
      <c r="T14" s="28">
        <v>1757</v>
      </c>
      <c r="U14" s="141" t="s">
        <v>152</v>
      </c>
      <c r="V14" s="30">
        <f t="shared" si="2"/>
        <v>0</v>
      </c>
      <c r="W14" s="31"/>
      <c r="X14" s="32">
        <f t="shared" si="3"/>
        <v>0</v>
      </c>
      <c r="Y14" s="19"/>
      <c r="Z14" s="6"/>
      <c r="AA14" s="6"/>
      <c r="AB14" s="6"/>
      <c r="AC14" s="6"/>
    </row>
    <row r="15" spans="1:29" ht="29.1" customHeight="1" thickBot="1" x14ac:dyDescent="0.4">
      <c r="A15" s="203"/>
      <c r="B15" s="148" t="s">
        <v>111</v>
      </c>
      <c r="C15" s="217"/>
      <c r="D15" s="217"/>
      <c r="E15" s="217"/>
      <c r="F15" s="206"/>
      <c r="G15" s="216"/>
      <c r="H15" s="23"/>
      <c r="I15" s="206"/>
      <c r="J15" s="206"/>
      <c r="K15" s="23"/>
      <c r="L15" s="206"/>
      <c r="M15" s="206"/>
      <c r="N15" s="207"/>
      <c r="O15" s="24"/>
      <c r="P15" s="25">
        <f>IF(Q15=7,SUM(F15:N15)-SMALL(F15:N15,1)-SMALL(F15:N15,2),IF(Q15=6,SUM(F15:N15)-SMALL(F15:N15,1),SUM(F15:N15)))</f>
        <v>0</v>
      </c>
      <c r="Q15" s="26">
        <f t="shared" si="0"/>
        <v>0</v>
      </c>
      <c r="R15" s="143">
        <v>0</v>
      </c>
      <c r="S15" s="27"/>
      <c r="T15" s="28">
        <v>1773</v>
      </c>
      <c r="U15" s="141" t="s">
        <v>71</v>
      </c>
      <c r="V15" s="30">
        <f t="shared" si="2"/>
        <v>0</v>
      </c>
      <c r="W15" s="31"/>
      <c r="X15" s="32">
        <f t="shared" si="3"/>
        <v>0</v>
      </c>
      <c r="Y15" s="19"/>
      <c r="Z15" s="33"/>
      <c r="AA15" s="33"/>
      <c r="AB15" s="33"/>
      <c r="AC15" s="33"/>
    </row>
    <row r="16" spans="1:29" ht="29.1" customHeight="1" thickBot="1" x14ac:dyDescent="0.4">
      <c r="A16" s="203"/>
      <c r="B16" s="203"/>
      <c r="C16" s="217"/>
      <c r="D16" s="217"/>
      <c r="E16" s="217"/>
      <c r="F16" s="206"/>
      <c r="G16" s="216"/>
      <c r="H16" s="206"/>
      <c r="I16" s="206"/>
      <c r="J16" s="206"/>
      <c r="K16" s="206"/>
      <c r="L16" s="206"/>
      <c r="M16" s="206"/>
      <c r="N16" s="207"/>
      <c r="O16" s="24"/>
      <c r="P16" s="25"/>
      <c r="Q16" s="26"/>
      <c r="R16" s="143"/>
      <c r="S16" s="27"/>
      <c r="T16" s="28">
        <v>1843</v>
      </c>
      <c r="U16" s="141" t="s">
        <v>153</v>
      </c>
      <c r="V16" s="30">
        <f t="shared" si="2"/>
        <v>0</v>
      </c>
      <c r="W16" s="31"/>
      <c r="X16" s="32">
        <f t="shared" si="3"/>
        <v>0</v>
      </c>
      <c r="Y16" s="19"/>
      <c r="Z16" s="33"/>
      <c r="AA16" s="33"/>
      <c r="AB16" s="33"/>
      <c r="AC16" s="33"/>
    </row>
    <row r="17" spans="1:29" ht="29.1" customHeight="1" thickBot="1" x14ac:dyDescent="0.4">
      <c r="A17" s="203"/>
      <c r="B17" s="203"/>
      <c r="C17" s="217"/>
      <c r="D17" s="217"/>
      <c r="E17" s="217"/>
      <c r="F17" s="206"/>
      <c r="G17" s="216"/>
      <c r="H17" s="206"/>
      <c r="I17" s="206"/>
      <c r="J17" s="206"/>
      <c r="K17" s="206"/>
      <c r="L17" s="206"/>
      <c r="M17" s="206"/>
      <c r="N17" s="207"/>
      <c r="O17" s="24"/>
      <c r="P17" s="25"/>
      <c r="Q17" s="26"/>
      <c r="R17" s="143"/>
      <c r="S17" s="27"/>
      <c r="T17" s="28">
        <v>1988</v>
      </c>
      <c r="U17" s="141" t="s">
        <v>154</v>
      </c>
      <c r="V17" s="30">
        <f t="shared" si="2"/>
        <v>0</v>
      </c>
      <c r="W17" s="31"/>
      <c r="X17" s="32">
        <f t="shared" si="3"/>
        <v>0</v>
      </c>
      <c r="Y17" s="19"/>
      <c r="Z17" s="33"/>
      <c r="AA17" s="33"/>
      <c r="AB17" s="33"/>
      <c r="AC17" s="33"/>
    </row>
    <row r="18" spans="1:29" ht="29.1" customHeight="1" thickBot="1" x14ac:dyDescent="0.4">
      <c r="A18" s="203"/>
      <c r="B18" s="203"/>
      <c r="C18" s="217"/>
      <c r="D18" s="217"/>
      <c r="E18" s="217"/>
      <c r="F18" s="206"/>
      <c r="G18" s="216"/>
      <c r="H18" s="206"/>
      <c r="I18" s="206"/>
      <c r="J18" s="206"/>
      <c r="K18" s="206"/>
      <c r="L18" s="206"/>
      <c r="M18" s="206"/>
      <c r="N18" s="207"/>
      <c r="O18" s="24"/>
      <c r="P18" s="25"/>
      <c r="Q18" s="26"/>
      <c r="R18" s="143"/>
      <c r="S18" s="27"/>
      <c r="T18" s="28">
        <v>2005</v>
      </c>
      <c r="U18" s="141" t="s">
        <v>155</v>
      </c>
      <c r="V18" s="30">
        <f t="shared" si="2"/>
        <v>0</v>
      </c>
      <c r="W18" s="31"/>
      <c r="X18" s="32">
        <f t="shared" si="3"/>
        <v>0</v>
      </c>
      <c r="Y18" s="19"/>
      <c r="Z18" s="6"/>
      <c r="AA18" s="6"/>
      <c r="AB18" s="6"/>
      <c r="AC18" s="6"/>
    </row>
    <row r="19" spans="1:29" ht="29.1" customHeight="1" thickBot="1" x14ac:dyDescent="0.4">
      <c r="A19" s="203"/>
      <c r="B19" s="203"/>
      <c r="C19" s="217"/>
      <c r="D19" s="217"/>
      <c r="E19" s="217"/>
      <c r="F19" s="206"/>
      <c r="G19" s="216"/>
      <c r="H19" s="206"/>
      <c r="I19" s="206"/>
      <c r="J19" s="206"/>
      <c r="K19" s="206"/>
      <c r="L19" s="206"/>
      <c r="M19" s="206"/>
      <c r="N19" s="207"/>
      <c r="O19" s="24"/>
      <c r="P19" s="25"/>
      <c r="Q19" s="26"/>
      <c r="R19" s="143"/>
      <c r="S19" s="27"/>
      <c r="T19" s="28">
        <v>2015</v>
      </c>
      <c r="U19" s="141" t="s">
        <v>156</v>
      </c>
      <c r="V19" s="30">
        <f t="shared" si="2"/>
        <v>0</v>
      </c>
      <c r="W19" s="31"/>
      <c r="X19" s="32">
        <f t="shared" si="3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203"/>
      <c r="B20" s="203"/>
      <c r="C20" s="217"/>
      <c r="D20" s="217"/>
      <c r="E20" s="217"/>
      <c r="F20" s="206"/>
      <c r="G20" s="216"/>
      <c r="H20" s="206"/>
      <c r="I20" s="206"/>
      <c r="J20" s="206"/>
      <c r="K20" s="206"/>
      <c r="L20" s="206"/>
      <c r="M20" s="206"/>
      <c r="N20" s="207"/>
      <c r="O20" s="24"/>
      <c r="P20" s="25"/>
      <c r="Q20" s="26"/>
      <c r="R20" s="143"/>
      <c r="S20" s="27"/>
      <c r="T20" s="28">
        <v>2041</v>
      </c>
      <c r="U20" s="141" t="s">
        <v>157</v>
      </c>
      <c r="V20" s="30">
        <f t="shared" si="2"/>
        <v>0</v>
      </c>
      <c r="W20" s="31"/>
      <c r="X20" s="32">
        <f t="shared" si="3"/>
        <v>0</v>
      </c>
      <c r="Y20" s="19"/>
      <c r="Z20" s="6"/>
      <c r="AA20" s="6"/>
      <c r="AB20" s="6"/>
      <c r="AC20" s="6"/>
    </row>
    <row r="21" spans="1:29" ht="29.1" customHeight="1" thickBot="1" x14ac:dyDescent="0.4">
      <c r="A21" s="203"/>
      <c r="B21" s="203"/>
      <c r="C21" s="217"/>
      <c r="D21" s="217"/>
      <c r="E21" s="217"/>
      <c r="F21" s="206"/>
      <c r="G21" s="216"/>
      <c r="H21" s="206"/>
      <c r="I21" s="206"/>
      <c r="J21" s="206"/>
      <c r="K21" s="206"/>
      <c r="L21" s="206"/>
      <c r="M21" s="206"/>
      <c r="N21" s="207"/>
      <c r="O21" s="24"/>
      <c r="P21" s="25"/>
      <c r="Q21" s="26"/>
      <c r="R21" s="143"/>
      <c r="S21" s="27"/>
      <c r="T21" s="28">
        <v>2055</v>
      </c>
      <c r="U21" s="141" t="s">
        <v>158</v>
      </c>
      <c r="V21" s="30">
        <f t="shared" si="2"/>
        <v>0</v>
      </c>
      <c r="W21" s="31"/>
      <c r="X21" s="32">
        <f t="shared" si="3"/>
        <v>0</v>
      </c>
      <c r="Y21" s="19"/>
      <c r="Z21" s="6"/>
      <c r="AA21" s="6"/>
      <c r="AB21" s="6"/>
      <c r="AC21" s="6"/>
    </row>
    <row r="22" spans="1:29" ht="29.1" customHeight="1" thickBot="1" x14ac:dyDescent="0.4">
      <c r="A22" s="203"/>
      <c r="B22" s="203"/>
      <c r="C22" s="217"/>
      <c r="D22" s="217"/>
      <c r="E22" s="217"/>
      <c r="F22" s="206"/>
      <c r="G22" s="216"/>
      <c r="H22" s="206"/>
      <c r="I22" s="206"/>
      <c r="J22" s="206"/>
      <c r="K22" s="206"/>
      <c r="L22" s="206"/>
      <c r="M22" s="206"/>
      <c r="N22" s="207"/>
      <c r="O22" s="24"/>
      <c r="P22" s="25"/>
      <c r="Q22" s="26"/>
      <c r="R22" s="143"/>
      <c r="S22" s="27"/>
      <c r="T22" s="28">
        <v>2057</v>
      </c>
      <c r="U22" s="141" t="s">
        <v>159</v>
      </c>
      <c r="V22" s="30">
        <f t="shared" si="2"/>
        <v>0</v>
      </c>
      <c r="W22" s="31"/>
      <c r="X22" s="32">
        <f t="shared" si="3"/>
        <v>0</v>
      </c>
      <c r="Y22" s="19"/>
      <c r="Z22" s="6"/>
      <c r="AA22" s="6"/>
      <c r="AB22" s="6"/>
      <c r="AC22" s="6"/>
    </row>
    <row r="23" spans="1:29" ht="29.1" customHeight="1" thickBot="1" x14ac:dyDescent="0.4">
      <c r="A23" s="203"/>
      <c r="B23" s="203"/>
      <c r="C23" s="217"/>
      <c r="D23" s="217"/>
      <c r="E23" s="217"/>
      <c r="F23" s="206"/>
      <c r="G23" s="216"/>
      <c r="H23" s="206"/>
      <c r="I23" s="206"/>
      <c r="J23" s="206"/>
      <c r="K23" s="206"/>
      <c r="L23" s="206"/>
      <c r="M23" s="206"/>
      <c r="N23" s="207"/>
      <c r="O23" s="24"/>
      <c r="P23" s="25"/>
      <c r="Q23" s="26"/>
      <c r="R23" s="143"/>
      <c r="S23" s="27"/>
      <c r="T23" s="28">
        <v>2112</v>
      </c>
      <c r="U23" s="141" t="s">
        <v>160</v>
      </c>
      <c r="V23" s="30">
        <f t="shared" si="2"/>
        <v>0</v>
      </c>
      <c r="W23" s="31"/>
      <c r="X23" s="32">
        <f t="shared" si="3"/>
        <v>0</v>
      </c>
      <c r="Y23" s="19"/>
      <c r="Z23" s="6"/>
      <c r="AA23" s="6"/>
      <c r="AB23" s="6"/>
      <c r="AC23" s="6"/>
    </row>
    <row r="24" spans="1:29" ht="29.1" customHeight="1" thickBot="1" x14ac:dyDescent="0.4">
      <c r="A24" s="203"/>
      <c r="B24" s="203"/>
      <c r="C24" s="217"/>
      <c r="D24" s="217"/>
      <c r="E24" s="217"/>
      <c r="F24" s="206"/>
      <c r="G24" s="216"/>
      <c r="H24" s="206"/>
      <c r="I24" s="206"/>
      <c r="J24" s="206"/>
      <c r="K24" s="206"/>
      <c r="L24" s="206"/>
      <c r="M24" s="206"/>
      <c r="N24" s="207"/>
      <c r="O24" s="24"/>
      <c r="P24" s="25"/>
      <c r="Q24" s="26"/>
      <c r="R24" s="143"/>
      <c r="S24" s="27"/>
      <c r="T24" s="28">
        <v>2140</v>
      </c>
      <c r="U24" s="141" t="s">
        <v>161</v>
      </c>
      <c r="V24" s="30">
        <f t="shared" si="2"/>
        <v>0</v>
      </c>
      <c r="W24" s="31"/>
      <c r="X24" s="32">
        <f t="shared" si="3"/>
        <v>0</v>
      </c>
      <c r="Y24" s="19"/>
      <c r="Z24" s="6"/>
      <c r="AA24" s="6"/>
      <c r="AB24" s="6"/>
      <c r="AC24" s="6"/>
    </row>
    <row r="25" spans="1:29" ht="29.1" customHeight="1" thickBot="1" x14ac:dyDescent="0.4">
      <c r="A25" s="203"/>
      <c r="B25" s="203"/>
      <c r="C25" s="217"/>
      <c r="D25" s="217"/>
      <c r="E25" s="217"/>
      <c r="F25" s="206"/>
      <c r="G25" s="216"/>
      <c r="H25" s="206"/>
      <c r="I25" s="206"/>
      <c r="J25" s="206"/>
      <c r="K25" s="206"/>
      <c r="L25" s="206"/>
      <c r="M25" s="206"/>
      <c r="N25" s="207"/>
      <c r="O25" s="24"/>
      <c r="P25" s="25"/>
      <c r="Q25" s="26"/>
      <c r="R25" s="143"/>
      <c r="S25" s="27"/>
      <c r="T25" s="28">
        <v>2142</v>
      </c>
      <c r="U25" s="141" t="s">
        <v>162</v>
      </c>
      <c r="V25" s="30">
        <f t="shared" si="2"/>
        <v>0</v>
      </c>
      <c r="W25" s="31"/>
      <c r="X25" s="32">
        <f t="shared" si="3"/>
        <v>0</v>
      </c>
      <c r="Y25" s="19"/>
      <c r="Z25" s="6"/>
      <c r="AA25" s="6"/>
      <c r="AB25" s="6"/>
      <c r="AC25" s="6"/>
    </row>
    <row r="26" spans="1:29" ht="29.1" customHeight="1" thickBot="1" x14ac:dyDescent="0.4">
      <c r="A26" s="203"/>
      <c r="B26" s="203"/>
      <c r="C26" s="217"/>
      <c r="D26" s="217"/>
      <c r="E26" s="217"/>
      <c r="F26" s="206"/>
      <c r="G26" s="216"/>
      <c r="H26" s="206"/>
      <c r="I26" s="206"/>
      <c r="J26" s="206"/>
      <c r="K26" s="206"/>
      <c r="L26" s="206"/>
      <c r="M26" s="206"/>
      <c r="N26" s="207"/>
      <c r="O26" s="24"/>
      <c r="P26" s="25"/>
      <c r="Q26" s="26"/>
      <c r="R26" s="143"/>
      <c r="S26" s="27"/>
      <c r="T26" s="28">
        <v>2144</v>
      </c>
      <c r="U26" s="141" t="s">
        <v>163</v>
      </c>
      <c r="V26" s="30">
        <f t="shared" si="2"/>
        <v>0</v>
      </c>
      <c r="W26" s="31"/>
      <c r="X26" s="32">
        <f t="shared" si="3"/>
        <v>0</v>
      </c>
      <c r="Y26" s="19"/>
      <c r="Z26" s="6"/>
      <c r="AA26" s="6"/>
      <c r="AB26" s="6"/>
      <c r="AC26" s="6"/>
    </row>
    <row r="27" spans="1:29" ht="29.1" customHeight="1" thickBot="1" x14ac:dyDescent="0.4">
      <c r="A27" s="203"/>
      <c r="B27" s="203"/>
      <c r="C27" s="217"/>
      <c r="D27" s="217"/>
      <c r="E27" s="217"/>
      <c r="F27" s="206"/>
      <c r="G27" s="216"/>
      <c r="H27" s="206"/>
      <c r="I27" s="206"/>
      <c r="J27" s="206"/>
      <c r="K27" s="206"/>
      <c r="L27" s="206"/>
      <c r="M27" s="206"/>
      <c r="N27" s="207"/>
      <c r="O27" s="24"/>
      <c r="P27" s="25"/>
      <c r="Q27" s="26"/>
      <c r="R27" s="143"/>
      <c r="S27" s="27"/>
      <c r="T27" s="28">
        <v>2186</v>
      </c>
      <c r="U27" s="141" t="s">
        <v>164</v>
      </c>
      <c r="V27" s="30">
        <f t="shared" si="2"/>
        <v>0</v>
      </c>
      <c r="W27" s="31"/>
      <c r="X27" s="32">
        <f t="shared" si="3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203"/>
      <c r="B28" s="203"/>
      <c r="C28" s="217"/>
      <c r="D28" s="217"/>
      <c r="E28" s="217"/>
      <c r="F28" s="206"/>
      <c r="G28" s="216"/>
      <c r="H28" s="206"/>
      <c r="I28" s="206"/>
      <c r="J28" s="206"/>
      <c r="K28" s="206"/>
      <c r="L28" s="206"/>
      <c r="M28" s="206"/>
      <c r="N28" s="207"/>
      <c r="O28" s="24"/>
      <c r="P28" s="25"/>
      <c r="Q28" s="26"/>
      <c r="R28" s="143"/>
      <c r="S28" s="27"/>
      <c r="T28" s="28">
        <v>2236</v>
      </c>
      <c r="U28" s="141" t="s">
        <v>165</v>
      </c>
      <c r="V28" s="30">
        <f t="shared" si="2"/>
        <v>0</v>
      </c>
      <c r="W28" s="31"/>
      <c r="X28" s="32">
        <f t="shared" si="3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203"/>
      <c r="B29" s="203"/>
      <c r="C29" s="217"/>
      <c r="D29" s="217"/>
      <c r="E29" s="217"/>
      <c r="F29" s="206"/>
      <c r="G29" s="216"/>
      <c r="H29" s="206"/>
      <c r="I29" s="206"/>
      <c r="J29" s="206"/>
      <c r="K29" s="206"/>
      <c r="L29" s="206"/>
      <c r="M29" s="206"/>
      <c r="N29" s="207"/>
      <c r="O29" s="24"/>
      <c r="P29" s="25"/>
      <c r="Q29" s="26"/>
      <c r="R29" s="143"/>
      <c r="S29" s="27"/>
      <c r="T29" s="28">
        <v>2272</v>
      </c>
      <c r="U29" s="141" t="s">
        <v>166</v>
      </c>
      <c r="V29" s="30">
        <f t="shared" si="2"/>
        <v>0</v>
      </c>
      <c r="W29" s="31"/>
      <c r="X29" s="32">
        <f t="shared" si="3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203"/>
      <c r="B30" s="203"/>
      <c r="C30" s="217"/>
      <c r="D30" s="217"/>
      <c r="E30" s="217"/>
      <c r="F30" s="206"/>
      <c r="G30" s="216"/>
      <c r="H30" s="206"/>
      <c r="I30" s="206"/>
      <c r="J30" s="206"/>
      <c r="K30" s="206"/>
      <c r="L30" s="206"/>
      <c r="M30" s="206"/>
      <c r="N30" s="207"/>
      <c r="O30" s="24"/>
      <c r="P30" s="25"/>
      <c r="Q30" s="26"/>
      <c r="R30" s="143"/>
      <c r="S30" s="27"/>
      <c r="T30" s="28">
        <v>2362</v>
      </c>
      <c r="U30" s="141" t="s">
        <v>167</v>
      </c>
      <c r="V30" s="30">
        <f t="shared" si="2"/>
        <v>0</v>
      </c>
      <c r="W30" s="31"/>
      <c r="X30" s="32">
        <f t="shared" si="3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203"/>
      <c r="B31" s="203"/>
      <c r="C31" s="217"/>
      <c r="D31" s="217"/>
      <c r="E31" s="217"/>
      <c r="F31" s="206"/>
      <c r="G31" s="216"/>
      <c r="H31" s="206"/>
      <c r="I31" s="206"/>
      <c r="J31" s="206"/>
      <c r="K31" s="206"/>
      <c r="L31" s="206"/>
      <c r="M31" s="206"/>
      <c r="N31" s="207"/>
      <c r="O31" s="24"/>
      <c r="P31" s="25"/>
      <c r="Q31" s="26"/>
      <c r="R31" s="143"/>
      <c r="S31" s="27"/>
      <c r="T31" s="28">
        <v>2397</v>
      </c>
      <c r="U31" s="141" t="s">
        <v>168</v>
      </c>
      <c r="V31" s="30">
        <f t="shared" si="2"/>
        <v>0</v>
      </c>
      <c r="W31" s="31"/>
      <c r="X31" s="32">
        <f t="shared" si="3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203"/>
      <c r="B32" s="203"/>
      <c r="C32" s="217"/>
      <c r="D32" s="217"/>
      <c r="E32" s="217"/>
      <c r="F32" s="206"/>
      <c r="G32" s="216"/>
      <c r="H32" s="206"/>
      <c r="I32" s="206"/>
      <c r="J32" s="206"/>
      <c r="K32" s="206"/>
      <c r="L32" s="206"/>
      <c r="M32" s="206"/>
      <c r="N32" s="207"/>
      <c r="O32" s="24"/>
      <c r="P32" s="25"/>
      <c r="Q32" s="26"/>
      <c r="R32" s="143"/>
      <c r="S32" s="27"/>
      <c r="T32" s="28">
        <v>2403</v>
      </c>
      <c r="U32" s="141" t="s">
        <v>169</v>
      </c>
      <c r="V32" s="30">
        <f t="shared" si="2"/>
        <v>40</v>
      </c>
      <c r="W32" s="31"/>
      <c r="X32" s="32">
        <f t="shared" si="3"/>
        <v>40</v>
      </c>
      <c r="Y32" s="19"/>
      <c r="Z32" s="6"/>
      <c r="AA32" s="6"/>
      <c r="AB32" s="6"/>
      <c r="AC32" s="6"/>
    </row>
    <row r="33" spans="1:29" ht="29.1" customHeight="1" thickBot="1" x14ac:dyDescent="0.4">
      <c r="A33" s="203"/>
      <c r="B33" s="203"/>
      <c r="C33" s="217"/>
      <c r="D33" s="217"/>
      <c r="E33" s="217"/>
      <c r="F33" s="206"/>
      <c r="G33" s="216"/>
      <c r="H33" s="206"/>
      <c r="I33" s="206"/>
      <c r="J33" s="206"/>
      <c r="K33" s="206"/>
      <c r="L33" s="206"/>
      <c r="M33" s="206"/>
      <c r="N33" s="207"/>
      <c r="O33" s="24"/>
      <c r="P33" s="25"/>
      <c r="Q33" s="26"/>
      <c r="R33" s="143"/>
      <c r="S33" s="27"/>
      <c r="T33" s="28">
        <v>2415</v>
      </c>
      <c r="U33" s="141" t="s">
        <v>170</v>
      </c>
      <c r="V33" s="30">
        <f t="shared" si="2"/>
        <v>0</v>
      </c>
      <c r="W33" s="31"/>
      <c r="X33" s="32">
        <f t="shared" si="3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203"/>
      <c r="B34" s="203"/>
      <c r="C34" s="217"/>
      <c r="D34" s="217"/>
      <c r="E34" s="217"/>
      <c r="F34" s="206"/>
      <c r="G34" s="216"/>
      <c r="H34" s="206"/>
      <c r="I34" s="206"/>
      <c r="J34" s="206"/>
      <c r="K34" s="206"/>
      <c r="L34" s="206"/>
      <c r="M34" s="206"/>
      <c r="N34" s="207"/>
      <c r="O34" s="24"/>
      <c r="P34" s="25"/>
      <c r="Q34" s="26"/>
      <c r="R34" s="143"/>
      <c r="S34" s="27"/>
      <c r="T34" s="28">
        <v>2446</v>
      </c>
      <c r="U34" s="141" t="s">
        <v>171</v>
      </c>
      <c r="V34" s="30">
        <f t="shared" si="2"/>
        <v>0</v>
      </c>
      <c r="W34" s="31"/>
      <c r="X34" s="32">
        <f t="shared" si="3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203"/>
      <c r="B35" s="203"/>
      <c r="C35" s="217"/>
      <c r="D35" s="217"/>
      <c r="E35" s="217"/>
      <c r="F35" s="206"/>
      <c r="G35" s="216"/>
      <c r="H35" s="206"/>
      <c r="I35" s="206"/>
      <c r="J35" s="206"/>
      <c r="K35" s="206"/>
      <c r="L35" s="206"/>
      <c r="M35" s="206"/>
      <c r="N35" s="207"/>
      <c r="O35" s="24"/>
      <c r="P35" s="25"/>
      <c r="Q35" s="26"/>
      <c r="R35" s="143"/>
      <c r="S35" s="27"/>
      <c r="T35" s="28">
        <v>2455</v>
      </c>
      <c r="U35" s="141" t="s">
        <v>172</v>
      </c>
      <c r="V35" s="30">
        <f t="shared" si="2"/>
        <v>0</v>
      </c>
      <c r="W35" s="31"/>
      <c r="X35" s="32">
        <f t="shared" si="3"/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203"/>
      <c r="B36" s="203"/>
      <c r="C36" s="217"/>
      <c r="D36" s="217"/>
      <c r="E36" s="217"/>
      <c r="F36" s="206"/>
      <c r="G36" s="216"/>
      <c r="H36" s="206"/>
      <c r="I36" s="206"/>
      <c r="J36" s="206"/>
      <c r="K36" s="206"/>
      <c r="L36" s="206"/>
      <c r="M36" s="206"/>
      <c r="N36" s="207"/>
      <c r="O36" s="24"/>
      <c r="P36" s="25"/>
      <c r="Q36" s="26"/>
      <c r="R36" s="143"/>
      <c r="S36" s="27"/>
      <c r="T36" s="28">
        <v>2513</v>
      </c>
      <c r="U36" s="141" t="s">
        <v>115</v>
      </c>
      <c r="V36" s="30">
        <f t="shared" si="2"/>
        <v>0</v>
      </c>
      <c r="W36" s="31"/>
      <c r="X36" s="32">
        <f t="shared" si="3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203"/>
      <c r="B37" s="203"/>
      <c r="C37" s="217"/>
      <c r="D37" s="217"/>
      <c r="E37" s="217"/>
      <c r="F37" s="206"/>
      <c r="G37" s="216"/>
      <c r="H37" s="206"/>
      <c r="I37" s="206"/>
      <c r="J37" s="206"/>
      <c r="K37" s="206"/>
      <c r="L37" s="206"/>
      <c r="M37" s="206"/>
      <c r="N37" s="207"/>
      <c r="O37" s="24"/>
      <c r="P37" s="25"/>
      <c r="Q37" s="26"/>
      <c r="R37" s="143"/>
      <c r="S37" s="27"/>
      <c r="T37" s="28">
        <v>2521</v>
      </c>
      <c r="U37" s="141" t="s">
        <v>112</v>
      </c>
      <c r="V37" s="30">
        <f t="shared" si="2"/>
        <v>0</v>
      </c>
      <c r="W37" s="31"/>
      <c r="X37" s="32">
        <f t="shared" si="3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203"/>
      <c r="B38" s="203"/>
      <c r="C38" s="217"/>
      <c r="D38" s="217"/>
      <c r="E38" s="217"/>
      <c r="F38" s="206">
        <f t="shared" ref="F38:K38" si="4">COUNTA(F3:F35)</f>
        <v>2</v>
      </c>
      <c r="G38" s="206">
        <f t="shared" si="4"/>
        <v>0</v>
      </c>
      <c r="H38" s="206">
        <f t="shared" si="4"/>
        <v>0</v>
      </c>
      <c r="I38" s="206">
        <f t="shared" si="4"/>
        <v>0</v>
      </c>
      <c r="J38" s="206">
        <f t="shared" si="4"/>
        <v>0</v>
      </c>
      <c r="K38" s="206">
        <f t="shared" si="4"/>
        <v>0</v>
      </c>
      <c r="L38" s="206"/>
      <c r="M38" s="206"/>
      <c r="N38" s="207"/>
      <c r="O38" s="24"/>
      <c r="P38" s="25"/>
      <c r="Q38" s="26"/>
      <c r="R38" s="143"/>
      <c r="S38" s="27"/>
      <c r="T38" s="28">
        <v>2526</v>
      </c>
      <c r="U38" s="141" t="s">
        <v>173</v>
      </c>
      <c r="V38" s="30">
        <f t="shared" si="2"/>
        <v>0</v>
      </c>
      <c r="W38" s="31"/>
      <c r="X38" s="32">
        <f t="shared" si="3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203"/>
      <c r="B39" s="203"/>
      <c r="C39" s="217"/>
      <c r="D39" s="217"/>
      <c r="E39" s="217"/>
      <c r="F39" s="206"/>
      <c r="G39" s="216"/>
      <c r="H39" s="206"/>
      <c r="I39" s="206"/>
      <c r="J39" s="206"/>
      <c r="K39" s="206"/>
      <c r="L39" s="206"/>
      <c r="M39" s="206"/>
      <c r="N39" s="207"/>
      <c r="O39" s="24"/>
      <c r="P39" s="25"/>
      <c r="Q39" s="26"/>
      <c r="R39" s="143"/>
      <c r="S39" s="27"/>
      <c r="T39" s="28">
        <v>2609</v>
      </c>
      <c r="U39" s="141" t="s">
        <v>174</v>
      </c>
      <c r="V39" s="30">
        <f t="shared" si="2"/>
        <v>0</v>
      </c>
      <c r="W39" s="31"/>
      <c r="X39" s="32">
        <f t="shared" si="3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203"/>
      <c r="B40" s="203"/>
      <c r="C40" s="217"/>
      <c r="D40" s="217"/>
      <c r="E40" s="217"/>
      <c r="F40" s="206"/>
      <c r="G40" s="216"/>
      <c r="H40" s="206"/>
      <c r="I40" s="206"/>
      <c r="J40" s="206"/>
      <c r="K40" s="206"/>
      <c r="L40" s="206"/>
      <c r="M40" s="206"/>
      <c r="N40" s="207"/>
      <c r="O40" s="264"/>
      <c r="P40" s="25"/>
      <c r="Q40" s="26"/>
      <c r="R40" s="143"/>
      <c r="S40" s="27"/>
      <c r="T40" s="28">
        <v>2612</v>
      </c>
      <c r="U40" s="141" t="s">
        <v>175</v>
      </c>
      <c r="V40" s="30">
        <f t="shared" si="2"/>
        <v>0</v>
      </c>
      <c r="W40" s="31"/>
      <c r="X40" s="32">
        <f t="shared" si="3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203"/>
      <c r="B41" s="203"/>
      <c r="C41" s="217"/>
      <c r="D41" s="217"/>
      <c r="E41" s="217"/>
      <c r="F41" s="206"/>
      <c r="G41" s="216"/>
      <c r="H41" s="206"/>
      <c r="I41" s="206"/>
      <c r="J41" s="206"/>
      <c r="K41" s="206"/>
      <c r="L41" s="206"/>
      <c r="M41" s="206"/>
      <c r="N41" s="207"/>
      <c r="O41" s="264"/>
      <c r="P41" s="25"/>
      <c r="Q41" s="26"/>
      <c r="R41" s="143"/>
      <c r="S41" s="27"/>
      <c r="T41" s="28">
        <v>2638</v>
      </c>
      <c r="U41" s="141" t="s">
        <v>176</v>
      </c>
      <c r="V41" s="30">
        <f t="shared" si="2"/>
        <v>0</v>
      </c>
      <c r="W41" s="31"/>
      <c r="X41" s="32">
        <f t="shared" si="3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203"/>
      <c r="B42" s="203"/>
      <c r="C42" s="217"/>
      <c r="D42" s="217"/>
      <c r="E42" s="217"/>
      <c r="F42" s="206"/>
      <c r="G42" s="216"/>
      <c r="H42" s="206"/>
      <c r="I42" s="206"/>
      <c r="J42" s="206"/>
      <c r="K42" s="206"/>
      <c r="L42" s="206"/>
      <c r="M42" s="206"/>
      <c r="N42" s="207"/>
      <c r="O42" s="264"/>
      <c r="P42" s="25"/>
      <c r="Q42" s="26"/>
      <c r="R42" s="143"/>
      <c r="S42" s="27"/>
      <c r="T42" s="28"/>
      <c r="U42" s="141"/>
      <c r="V42" s="30">
        <f t="shared" ref="V42:V64" si="5">SUMIF($D$3:$D$76,T42,$Q$3:$Q$76)</f>
        <v>0</v>
      </c>
      <c r="W42" s="31"/>
      <c r="X42" s="32">
        <f t="shared" si="3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6"/>
      <c r="B43" s="6"/>
      <c r="C43" s="6"/>
      <c r="D43" s="86"/>
      <c r="E43" s="6"/>
      <c r="F43" s="6"/>
      <c r="G43" s="6"/>
      <c r="H43" s="6"/>
      <c r="I43" s="6"/>
      <c r="J43" s="6"/>
      <c r="K43" s="6"/>
      <c r="L43" s="6"/>
      <c r="M43" s="6"/>
      <c r="N43" s="6"/>
      <c r="O43" s="69"/>
      <c r="P43" s="69"/>
      <c r="Q43" s="6"/>
      <c r="R43" s="69"/>
      <c r="S43" s="87"/>
      <c r="T43" s="28"/>
      <c r="U43" s="29"/>
      <c r="V43" s="30">
        <f t="shared" si="5"/>
        <v>0</v>
      </c>
      <c r="W43" s="31"/>
      <c r="X43" s="32">
        <f t="shared" si="3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6"/>
      <c r="B44" s="6"/>
      <c r="C44" s="6"/>
      <c r="D44" s="8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87"/>
      <c r="T44" s="28"/>
      <c r="U44" s="141"/>
      <c r="V44" s="30">
        <f t="shared" si="5"/>
        <v>0</v>
      </c>
      <c r="W44" s="31"/>
      <c r="X44" s="32">
        <f t="shared" si="3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6"/>
      <c r="B45" s="6"/>
      <c r="C45" s="6"/>
      <c r="D45" s="8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87"/>
      <c r="T45" s="28"/>
      <c r="U45" s="29"/>
      <c r="V45" s="30">
        <f t="shared" si="5"/>
        <v>0</v>
      </c>
      <c r="W45" s="31"/>
      <c r="X45" s="32">
        <f t="shared" si="3"/>
        <v>0</v>
      </c>
      <c r="Y45" s="19"/>
      <c r="Z45" s="6"/>
      <c r="AA45" s="6"/>
      <c r="AB45" s="6"/>
      <c r="AC45" s="6"/>
    </row>
    <row r="46" spans="1:29" ht="28.5" customHeight="1" thickBot="1" x14ac:dyDescent="0.4">
      <c r="A46" s="6"/>
      <c r="B46" s="6"/>
      <c r="C46" s="6"/>
      <c r="D46" s="8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40"/>
      <c r="T46" s="28"/>
      <c r="U46" s="29"/>
      <c r="V46" s="30">
        <f t="shared" si="5"/>
        <v>0</v>
      </c>
      <c r="W46" s="31"/>
      <c r="X46" s="32">
        <f t="shared" si="3"/>
        <v>0</v>
      </c>
      <c r="Y46" s="19"/>
      <c r="Z46" s="6"/>
      <c r="AA46" s="6"/>
      <c r="AB46" s="6"/>
      <c r="AC46" s="6"/>
    </row>
    <row r="47" spans="1:29" ht="27.95" customHeight="1" thickBot="1" x14ac:dyDescent="0.4">
      <c r="A47" s="6"/>
      <c r="B47" s="6"/>
      <c r="C47" s="6"/>
      <c r="D47" s="8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40"/>
      <c r="T47" s="28"/>
      <c r="U47" s="29"/>
      <c r="V47" s="30">
        <f t="shared" si="5"/>
        <v>0</v>
      </c>
      <c r="W47" s="31"/>
      <c r="X47" s="32">
        <f t="shared" si="3"/>
        <v>0</v>
      </c>
      <c r="Y47" s="38"/>
      <c r="Z47" s="6"/>
      <c r="AA47" s="6"/>
      <c r="AB47" s="6"/>
      <c r="AC47" s="6"/>
    </row>
    <row r="48" spans="1:29" ht="27.95" customHeight="1" thickBot="1" x14ac:dyDescent="0.4">
      <c r="A48" s="6"/>
      <c r="B48" s="6"/>
      <c r="C48" s="6"/>
      <c r="D48" s="8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28"/>
      <c r="U48" s="29"/>
      <c r="V48" s="30">
        <f t="shared" si="5"/>
        <v>0</v>
      </c>
      <c r="W48" s="31"/>
      <c r="X48" s="32">
        <f t="shared" si="3"/>
        <v>0</v>
      </c>
      <c r="Y48" s="38"/>
      <c r="Z48" s="6"/>
      <c r="AA48" s="6"/>
      <c r="AB48" s="6"/>
      <c r="AC48" s="6"/>
    </row>
    <row r="49" spans="1:29" ht="27.95" customHeight="1" thickBot="1" x14ac:dyDescent="0.4">
      <c r="A49" s="6"/>
      <c r="B49" s="6"/>
      <c r="C49" s="6"/>
      <c r="D49" s="8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40"/>
      <c r="T49" s="28"/>
      <c r="U49" s="29"/>
      <c r="V49" s="30">
        <f t="shared" si="5"/>
        <v>0</v>
      </c>
      <c r="W49" s="31"/>
      <c r="X49" s="32">
        <f t="shared" si="3"/>
        <v>0</v>
      </c>
      <c r="Y49" s="6"/>
      <c r="Z49" s="6"/>
      <c r="AA49" s="6"/>
      <c r="AB49" s="6"/>
      <c r="AC49" s="6"/>
    </row>
    <row r="50" spans="1:29" ht="27.95" customHeight="1" thickBot="1" x14ac:dyDescent="0.4">
      <c r="A50" s="6"/>
      <c r="B50" s="6"/>
      <c r="C50" s="6"/>
      <c r="D50" s="8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40"/>
      <c r="T50" s="28"/>
      <c r="U50" s="29"/>
      <c r="V50" s="30">
        <f t="shared" si="5"/>
        <v>0</v>
      </c>
      <c r="W50" s="31"/>
      <c r="X50" s="32">
        <f t="shared" si="3"/>
        <v>0</v>
      </c>
      <c r="Y50" s="6"/>
      <c r="Z50" s="6"/>
      <c r="AA50" s="6"/>
      <c r="AB50" s="6"/>
      <c r="AC50" s="6"/>
    </row>
    <row r="51" spans="1:29" ht="27.95" customHeight="1" thickBot="1" x14ac:dyDescent="0.4">
      <c r="A51" s="6"/>
      <c r="B51" s="6"/>
      <c r="C51" s="6"/>
      <c r="D51" s="8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40"/>
      <c r="T51" s="28"/>
      <c r="U51" s="29"/>
      <c r="V51" s="30">
        <f t="shared" si="5"/>
        <v>0</v>
      </c>
      <c r="W51" s="31"/>
      <c r="X51" s="32">
        <f t="shared" si="3"/>
        <v>0</v>
      </c>
      <c r="Y51" s="6"/>
      <c r="Z51" s="6"/>
      <c r="AA51" s="6"/>
      <c r="AB51" s="6"/>
      <c r="AC51" s="6"/>
    </row>
    <row r="52" spans="1:29" ht="27.95" customHeight="1" thickBot="1" x14ac:dyDescent="0.4">
      <c r="A52" s="6"/>
      <c r="B52" s="6"/>
      <c r="C52" s="6"/>
      <c r="D52" s="8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40"/>
      <c r="T52" s="28"/>
      <c r="U52" s="29"/>
      <c r="V52" s="30">
        <f t="shared" si="5"/>
        <v>0</v>
      </c>
      <c r="W52" s="31"/>
      <c r="X52" s="32">
        <f t="shared" si="3"/>
        <v>0</v>
      </c>
      <c r="Y52" s="6"/>
      <c r="Z52" s="6"/>
      <c r="AA52" s="6"/>
      <c r="AB52" s="6"/>
      <c r="AC52" s="6"/>
    </row>
    <row r="53" spans="1:29" ht="27.95" customHeight="1" thickBot="1" x14ac:dyDescent="0.4">
      <c r="A53" s="6"/>
      <c r="B53" s="6"/>
      <c r="C53" s="6"/>
      <c r="D53" s="8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28"/>
      <c r="U53" s="29"/>
      <c r="V53" s="30">
        <f t="shared" si="5"/>
        <v>0</v>
      </c>
      <c r="W53" s="31"/>
      <c r="X53" s="32">
        <f t="shared" si="3"/>
        <v>0</v>
      </c>
      <c r="Y53" s="6"/>
      <c r="Z53" s="6"/>
      <c r="AA53" s="6"/>
      <c r="AB53" s="6"/>
      <c r="AC53" s="6"/>
    </row>
    <row r="54" spans="1:29" ht="27.95" customHeight="1" thickBot="1" x14ac:dyDescent="0.4">
      <c r="A54" s="6"/>
      <c r="B54" s="6"/>
      <c r="C54" s="6"/>
      <c r="D54" s="8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28"/>
      <c r="U54" s="29"/>
      <c r="V54" s="30">
        <f t="shared" si="5"/>
        <v>0</v>
      </c>
      <c r="W54" s="31"/>
      <c r="X54" s="32">
        <f t="shared" si="3"/>
        <v>0</v>
      </c>
      <c r="Y54" s="6"/>
      <c r="Z54" s="6"/>
      <c r="AA54" s="6"/>
      <c r="AB54" s="6"/>
      <c r="AC54" s="6"/>
    </row>
    <row r="55" spans="1:29" ht="27.4" customHeight="1" thickBot="1" x14ac:dyDescent="0.4">
      <c r="A55" s="6"/>
      <c r="B55" s="6"/>
      <c r="C55" s="6"/>
      <c r="D55" s="8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28"/>
      <c r="U55" s="29"/>
      <c r="V55" s="30">
        <f t="shared" si="5"/>
        <v>0</v>
      </c>
      <c r="W55" s="31"/>
      <c r="X55" s="32">
        <f t="shared" si="3"/>
        <v>0</v>
      </c>
      <c r="Y55" s="6"/>
      <c r="Z55" s="6"/>
      <c r="AA55" s="6"/>
      <c r="AB55" s="6"/>
      <c r="AC55" s="6"/>
    </row>
    <row r="56" spans="1:29" ht="27.4" customHeight="1" thickBot="1" x14ac:dyDescent="0.4">
      <c r="A56" s="6"/>
      <c r="B56" s="6"/>
      <c r="C56" s="6"/>
      <c r="D56" s="8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28"/>
      <c r="U56" s="29"/>
      <c r="V56" s="30">
        <f t="shared" si="5"/>
        <v>0</v>
      </c>
      <c r="W56" s="31"/>
      <c r="X56" s="32">
        <f t="shared" si="3"/>
        <v>0</v>
      </c>
      <c r="Y56" s="6"/>
      <c r="Z56" s="6"/>
      <c r="AA56" s="6"/>
      <c r="AB56" s="6"/>
      <c r="AC56" s="6"/>
    </row>
    <row r="57" spans="1:29" ht="27.4" customHeight="1" thickBot="1" x14ac:dyDescent="0.4">
      <c r="A57" s="6"/>
      <c r="B57" s="6"/>
      <c r="C57" s="6"/>
      <c r="D57" s="8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28"/>
      <c r="U57" s="29"/>
      <c r="V57" s="30">
        <f t="shared" si="5"/>
        <v>0</v>
      </c>
      <c r="W57" s="31"/>
      <c r="X57" s="32">
        <f t="shared" si="3"/>
        <v>0</v>
      </c>
      <c r="Y57" s="6"/>
      <c r="Z57" s="6"/>
      <c r="AA57" s="6"/>
      <c r="AB57" s="6"/>
      <c r="AC57" s="6"/>
    </row>
    <row r="58" spans="1:29" ht="27.4" customHeight="1" thickBot="1" x14ac:dyDescent="0.4">
      <c r="A58" s="6"/>
      <c r="B58" s="6"/>
      <c r="C58" s="6"/>
      <c r="D58" s="8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28"/>
      <c r="U58" s="29"/>
      <c r="V58" s="30">
        <f t="shared" si="5"/>
        <v>0</v>
      </c>
      <c r="W58" s="31"/>
      <c r="X58" s="32">
        <f t="shared" si="3"/>
        <v>0</v>
      </c>
      <c r="Y58" s="6"/>
      <c r="Z58" s="6"/>
      <c r="AA58" s="6"/>
      <c r="AB58" s="6"/>
      <c r="AC58" s="6"/>
    </row>
    <row r="59" spans="1:29" ht="27.2" customHeight="1" thickBot="1" x14ac:dyDescent="0.4">
      <c r="A59" s="6"/>
      <c r="B59" s="6"/>
      <c r="C59" s="6"/>
      <c r="D59" s="8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28"/>
      <c r="U59" s="141"/>
      <c r="V59" s="30">
        <f t="shared" si="5"/>
        <v>0</v>
      </c>
      <c r="W59" s="31"/>
      <c r="X59" s="32">
        <f t="shared" si="3"/>
        <v>0</v>
      </c>
      <c r="Y59" s="6"/>
      <c r="Z59" s="6"/>
      <c r="AA59" s="6"/>
      <c r="AB59" s="6"/>
      <c r="AC59" s="6"/>
    </row>
    <row r="60" spans="1:29" ht="27.4" customHeight="1" thickBot="1" x14ac:dyDescent="0.4">
      <c r="A60" s="6"/>
      <c r="B60" s="6"/>
      <c r="C60" s="6"/>
      <c r="D60" s="8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28"/>
      <c r="U60" s="29"/>
      <c r="V60" s="30">
        <f t="shared" si="5"/>
        <v>0</v>
      </c>
      <c r="W60" s="31"/>
      <c r="X60" s="32">
        <f t="shared" si="3"/>
        <v>0</v>
      </c>
      <c r="Y60" s="6"/>
      <c r="Z60" s="6"/>
      <c r="AA60" s="6"/>
      <c r="AB60" s="6"/>
      <c r="AC60" s="6"/>
    </row>
    <row r="61" spans="1:29" ht="27.4" customHeight="1" thickBot="1" x14ac:dyDescent="0.4">
      <c r="A61" s="6"/>
      <c r="B61" s="6"/>
      <c r="C61" s="6"/>
      <c r="D61" s="8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28"/>
      <c r="U61" s="29"/>
      <c r="V61" s="30">
        <f t="shared" si="5"/>
        <v>0</v>
      </c>
      <c r="W61" s="31"/>
      <c r="X61" s="32">
        <f t="shared" si="3"/>
        <v>0</v>
      </c>
      <c r="Y61" s="6"/>
      <c r="Z61" s="6"/>
      <c r="AA61" s="6"/>
      <c r="AB61" s="6"/>
      <c r="AC61" s="6"/>
    </row>
    <row r="62" spans="1:29" ht="27.4" customHeight="1" thickBot="1" x14ac:dyDescent="0.4">
      <c r="A62" s="6"/>
      <c r="B62" s="6"/>
      <c r="C62" s="6"/>
      <c r="D62" s="8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28"/>
      <c r="U62" s="141"/>
      <c r="V62" s="30">
        <f t="shared" si="5"/>
        <v>0</v>
      </c>
      <c r="W62" s="31"/>
      <c r="X62" s="32">
        <f t="shared" si="3"/>
        <v>0</v>
      </c>
      <c r="Y62" s="6"/>
      <c r="Z62" s="6"/>
      <c r="AA62" s="6"/>
      <c r="AB62" s="6"/>
      <c r="AC62" s="6"/>
    </row>
    <row r="63" spans="1:29" ht="27.4" customHeight="1" thickBot="1" x14ac:dyDescent="0.4">
      <c r="A63" s="6"/>
      <c r="B63" s="6"/>
      <c r="C63" s="6"/>
      <c r="D63" s="8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28"/>
      <c r="U63" s="29"/>
      <c r="V63" s="30">
        <f t="shared" si="5"/>
        <v>0</v>
      </c>
      <c r="W63" s="31"/>
      <c r="X63" s="32">
        <f t="shared" si="3"/>
        <v>0</v>
      </c>
      <c r="Y63" s="6"/>
      <c r="Z63" s="6"/>
      <c r="AA63" s="6"/>
      <c r="AB63" s="6"/>
      <c r="AC63" s="6"/>
    </row>
    <row r="64" spans="1:29" ht="27.4" customHeight="1" thickBot="1" x14ac:dyDescent="0.4">
      <c r="A64" s="178"/>
      <c r="B64" s="6"/>
      <c r="C64" s="48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50"/>
      <c r="Q64" s="6"/>
      <c r="R64" s="6"/>
      <c r="S64" s="6"/>
      <c r="T64" s="28"/>
      <c r="U64" s="29"/>
      <c r="V64" s="30">
        <f t="shared" si="5"/>
        <v>0</v>
      </c>
      <c r="W64" s="31"/>
      <c r="X64" s="32">
        <f t="shared" si="3"/>
        <v>0</v>
      </c>
      <c r="Y64" s="6"/>
      <c r="Z64" s="6"/>
      <c r="AA64" s="6"/>
      <c r="AB64" s="6"/>
      <c r="AC64" s="6"/>
    </row>
    <row r="65" spans="1:29" ht="25.5" x14ac:dyDescent="0.35">
      <c r="A65" s="182"/>
      <c r="B65" s="6"/>
      <c r="C65" s="51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3"/>
      <c r="Q65" s="6"/>
      <c r="R65" s="6"/>
      <c r="S65" s="6"/>
      <c r="T65" s="6"/>
      <c r="U65" s="6"/>
      <c r="V65" s="39">
        <f>SUM(V3:V64)</f>
        <v>70</v>
      </c>
      <c r="W65" s="6"/>
      <c r="X65" s="41">
        <f>SUM(X3:X64)</f>
        <v>70</v>
      </c>
      <c r="Y65" s="6"/>
      <c r="Z65" s="6"/>
      <c r="AA65" s="6"/>
      <c r="AB65" s="6"/>
      <c r="AC65" s="6"/>
    </row>
    <row r="66" spans="1:29" ht="15.6" customHeight="1" x14ac:dyDescent="0.2">
      <c r="A66" s="182"/>
      <c r="B66" s="6"/>
      <c r="C66" s="51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3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5.6" customHeight="1" x14ac:dyDescent="0.2">
      <c r="A67" s="182"/>
      <c r="B67" s="6"/>
      <c r="C67" s="51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3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5.6" customHeight="1" x14ac:dyDescent="0.2">
      <c r="A68" s="182"/>
      <c r="B68" s="6"/>
      <c r="C68" s="51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3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5.6" customHeight="1" x14ac:dyDescent="0.2">
      <c r="A69" s="182"/>
      <c r="B69" s="6"/>
      <c r="C69" s="51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3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15.6" customHeight="1" x14ac:dyDescent="0.2">
      <c r="A70" s="182"/>
      <c r="B70" s="6"/>
      <c r="C70" s="51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3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15.6" customHeight="1" x14ac:dyDescent="0.2">
      <c r="A71" s="182"/>
      <c r="B71" s="6"/>
      <c r="C71" s="51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3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15.6" customHeight="1" x14ac:dyDescent="0.2">
      <c r="A72" s="182"/>
      <c r="B72" s="6"/>
      <c r="C72" s="51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3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15.6" customHeight="1" x14ac:dyDescent="0.2">
      <c r="A73" s="182"/>
      <c r="B73" s="6"/>
      <c r="C73" s="51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3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15.6" customHeight="1" x14ac:dyDescent="0.2">
      <c r="A74" s="182"/>
      <c r="B74" s="6"/>
      <c r="C74" s="51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3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15.6" customHeight="1" x14ac:dyDescent="0.2">
      <c r="A75" s="182"/>
      <c r="B75" s="6"/>
      <c r="C75" s="51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3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15.6" customHeight="1" x14ac:dyDescent="0.2">
      <c r="A76" s="179"/>
      <c r="B76" s="6"/>
      <c r="C76" s="54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18.600000000000001" customHeight="1" x14ac:dyDescent="0.2">
      <c r="T77" s="6"/>
      <c r="U77" s="6"/>
      <c r="V77" s="6"/>
      <c r="W77" s="6"/>
      <c r="X77" s="6"/>
    </row>
    <row r="78" spans="1:29" ht="18.600000000000001" customHeight="1" x14ac:dyDescent="0.2">
      <c r="T78" s="6"/>
      <c r="U78" s="6"/>
    </row>
    <row r="79" spans="1:29" ht="18.600000000000001" customHeight="1" x14ac:dyDescent="0.2">
      <c r="T79" s="6"/>
      <c r="U79" s="6"/>
    </row>
    <row r="80" spans="1:29" ht="18.600000000000001" customHeight="1" x14ac:dyDescent="0.2">
      <c r="T80" s="6"/>
      <c r="U80" s="6"/>
    </row>
    <row r="81" spans="20:21" ht="18.600000000000001" customHeight="1" x14ac:dyDescent="0.2">
      <c r="T81" s="6"/>
      <c r="U81" s="6"/>
    </row>
    <row r="82" spans="20:21" ht="18.600000000000001" customHeight="1" x14ac:dyDescent="0.2">
      <c r="T82" s="6"/>
      <c r="U82" s="6"/>
    </row>
    <row r="83" spans="20:21" ht="18.600000000000001" customHeight="1" x14ac:dyDescent="0.2">
      <c r="T83" s="6"/>
      <c r="U83" s="6"/>
    </row>
    <row r="84" spans="20:21" ht="18.600000000000001" customHeight="1" x14ac:dyDescent="0.2">
      <c r="T84" s="6"/>
      <c r="U84" s="6"/>
    </row>
    <row r="85" spans="20:21" ht="18.600000000000001" customHeight="1" x14ac:dyDescent="0.2">
      <c r="T85" s="6"/>
      <c r="U85" s="6"/>
    </row>
    <row r="86" spans="20:21" ht="18.600000000000001" customHeight="1" x14ac:dyDescent="0.2">
      <c r="T86" s="6"/>
      <c r="U86" s="6"/>
    </row>
    <row r="87" spans="20:21" ht="18.600000000000001" customHeight="1" x14ac:dyDescent="0.2">
      <c r="T87" s="6"/>
      <c r="U87" s="6"/>
    </row>
    <row r="88" spans="20:21" ht="18.600000000000001" customHeight="1" x14ac:dyDescent="0.2">
      <c r="T88" s="6"/>
      <c r="U88" s="6"/>
    </row>
    <row r="89" spans="20:21" ht="18.600000000000001" customHeight="1" x14ac:dyDescent="0.2">
      <c r="T89" s="6"/>
      <c r="U89" s="6"/>
    </row>
    <row r="90" spans="20:21" ht="18.600000000000001" customHeight="1" x14ac:dyDescent="0.2">
      <c r="T90" s="6"/>
      <c r="U90" s="6"/>
    </row>
    <row r="91" spans="20:21" ht="18.600000000000001" customHeight="1" x14ac:dyDescent="0.2">
      <c r="T91" s="6"/>
      <c r="U91" s="6"/>
    </row>
    <row r="92" spans="20:21" ht="18.600000000000001" customHeight="1" x14ac:dyDescent="0.2">
      <c r="T92" s="6"/>
      <c r="U92" s="6"/>
    </row>
    <row r="93" spans="20:21" ht="18.600000000000001" customHeight="1" x14ac:dyDescent="0.2">
      <c r="T93" s="6"/>
      <c r="U93" s="6"/>
    </row>
  </sheetData>
  <mergeCells count="1">
    <mergeCell ref="B1:G1"/>
  </mergeCells>
  <conditionalFormatting sqref="B3:B4 A5:B42">
    <cfRule type="containsText" dxfId="1" priority="1" stopIfTrue="1" operator="containsText" text="SI">
      <formula>NOT(ISERROR(SEARCH("SI",A3)))</formula>
    </cfRule>
    <cfRule type="containsText" dxfId="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Z93"/>
  <sheetViews>
    <sheetView showGridLines="0" zoomScale="40" zoomScaleNormal="4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K11" sqref="K11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0.42578125" style="1" customWidth="1"/>
    <col min="4" max="4" width="12.42578125" style="250" customWidth="1"/>
    <col min="5" max="5" width="72.28515625" style="1" bestFit="1" customWidth="1"/>
    <col min="6" max="6" width="24.85546875" style="1" customWidth="1"/>
    <col min="7" max="7" width="23" style="1" customWidth="1"/>
    <col min="8" max="8" width="23.140625" style="1" customWidth="1"/>
    <col min="9" max="9" width="23" style="1" customWidth="1"/>
    <col min="10" max="10" width="23.140625" style="1" customWidth="1"/>
    <col min="11" max="11" width="25" style="1" customWidth="1"/>
    <col min="12" max="14" width="23.140625" style="1" customWidth="1"/>
    <col min="15" max="15" width="15" style="1" customWidth="1"/>
    <col min="16" max="16" width="14.28515625" style="1" customWidth="1"/>
    <col min="17" max="17" width="29.85546875" style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3.42578125" style="1" customWidth="1"/>
    <col min="24" max="25" width="11.42578125" style="1" customWidth="1"/>
    <col min="26" max="26" width="34.85546875" style="1" customWidth="1"/>
    <col min="27" max="27" width="11.42578125" style="1" customWidth="1"/>
    <col min="28" max="28" width="53.42578125" style="1" customWidth="1"/>
    <col min="29" max="260" width="11.42578125" style="1" customWidth="1"/>
  </cols>
  <sheetData>
    <row r="1" spans="1:28" ht="28.5" customHeight="1" thickBot="1" x14ac:dyDescent="0.45">
      <c r="A1"/>
      <c r="B1" s="272" t="s">
        <v>68</v>
      </c>
      <c r="C1" s="273"/>
      <c r="D1" s="273"/>
      <c r="E1" s="273"/>
      <c r="F1" s="273"/>
      <c r="G1" s="274"/>
      <c r="H1" s="57"/>
      <c r="I1" s="58"/>
      <c r="J1" s="58"/>
      <c r="K1" s="58"/>
      <c r="L1" s="58"/>
      <c r="M1" s="58"/>
      <c r="N1" s="58"/>
      <c r="O1" s="5"/>
      <c r="P1" s="5"/>
      <c r="Q1" s="59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67.5" customHeight="1" thickBot="1" x14ac:dyDescent="0.4">
      <c r="A2" s="156" t="s">
        <v>114</v>
      </c>
      <c r="B2" s="8" t="s">
        <v>69</v>
      </c>
      <c r="C2" s="156" t="s">
        <v>1</v>
      </c>
      <c r="D2" s="241" t="s">
        <v>70</v>
      </c>
      <c r="E2" s="156" t="s">
        <v>3</v>
      </c>
      <c r="F2" s="9" t="s">
        <v>136</v>
      </c>
      <c r="G2" s="9" t="s">
        <v>137</v>
      </c>
      <c r="H2" s="9" t="s">
        <v>138</v>
      </c>
      <c r="I2" s="9" t="s">
        <v>139</v>
      </c>
      <c r="J2" s="9" t="s">
        <v>140</v>
      </c>
      <c r="K2" s="9" t="s">
        <v>141</v>
      </c>
      <c r="L2" s="9"/>
      <c r="M2" s="9"/>
      <c r="N2" s="10"/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60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">
      <c r="A3" s="148">
        <v>93205</v>
      </c>
      <c r="B3" s="148" t="s">
        <v>109</v>
      </c>
      <c r="C3" s="171" t="s">
        <v>117</v>
      </c>
      <c r="D3" s="240">
        <v>1298</v>
      </c>
      <c r="E3" s="171" t="s">
        <v>149</v>
      </c>
      <c r="F3" s="149">
        <v>45</v>
      </c>
      <c r="G3" s="23"/>
      <c r="H3" s="168"/>
      <c r="I3" s="23"/>
      <c r="J3" s="23"/>
      <c r="K3" s="140"/>
      <c r="L3" s="193"/>
      <c r="M3" s="140"/>
      <c r="N3" s="194"/>
      <c r="O3" s="25">
        <f t="shared" ref="O3:O11" si="0">IF(P3=9,SUM(F3:N3)-SMALL(F3:N3,1)-SMALL(F3:N3,2),IF(P3=8,SUM(F3:N3)-SMALL(F3:N3,1),SUM(F3:N3)))</f>
        <v>45</v>
      </c>
      <c r="P3" s="26">
        <f t="shared" ref="P3:P11" si="1">COUNTA(F3:N3)</f>
        <v>1</v>
      </c>
      <c r="Q3" s="143">
        <f t="shared" ref="Q3:Q9" si="2">SUM(F3:N3)</f>
        <v>45</v>
      </c>
      <c r="R3" s="27"/>
      <c r="S3" s="28">
        <v>10</v>
      </c>
      <c r="T3" s="141" t="s">
        <v>142</v>
      </c>
      <c r="U3" s="30">
        <f>SUMIF($D$3:$D$76,S3,$Q$3:$Q$76)</f>
        <v>0</v>
      </c>
      <c r="V3" s="31"/>
      <c r="W3" s="32">
        <f>SUMIF($D$3:$D$76,S3,$O$3:$O$76)</f>
        <v>0</v>
      </c>
      <c r="X3" s="19"/>
      <c r="Y3" s="33"/>
      <c r="Z3" s="33"/>
      <c r="AA3" s="33"/>
      <c r="AB3" s="33"/>
    </row>
    <row r="4" spans="1:28" ht="29.1" customHeight="1" thickBot="1" x14ac:dyDescent="0.4">
      <c r="A4" s="148">
        <v>121541</v>
      </c>
      <c r="B4" s="148" t="s">
        <v>109</v>
      </c>
      <c r="C4" s="171" t="s">
        <v>185</v>
      </c>
      <c r="D4" s="240">
        <v>2057</v>
      </c>
      <c r="E4" s="171" t="s">
        <v>159</v>
      </c>
      <c r="F4" s="149">
        <v>35</v>
      </c>
      <c r="G4" s="23"/>
      <c r="H4" s="168"/>
      <c r="I4" s="23"/>
      <c r="J4" s="23"/>
      <c r="K4" s="140"/>
      <c r="L4" s="193"/>
      <c r="M4" s="140"/>
      <c r="N4" s="194"/>
      <c r="O4" s="25">
        <f t="shared" si="0"/>
        <v>35</v>
      </c>
      <c r="P4" s="26">
        <f t="shared" si="1"/>
        <v>1</v>
      </c>
      <c r="Q4" s="143">
        <f t="shared" si="2"/>
        <v>35</v>
      </c>
      <c r="R4" s="27"/>
      <c r="S4" s="28">
        <v>48</v>
      </c>
      <c r="T4" s="141" t="s">
        <v>143</v>
      </c>
      <c r="U4" s="30">
        <f t="shared" ref="U4:U64" si="3">SUMIF($D$3:$D$76,S4,$Q$3:$Q$76)</f>
        <v>0</v>
      </c>
      <c r="V4" s="31"/>
      <c r="W4" s="32">
        <f t="shared" ref="W4:W64" si="4">SUMIF($D$3:$D$76,S4,$O$3:$O$76)</f>
        <v>0</v>
      </c>
      <c r="X4" s="19"/>
      <c r="Y4" s="33"/>
      <c r="Z4" s="33"/>
      <c r="AA4" s="33"/>
      <c r="AB4" s="33"/>
    </row>
    <row r="5" spans="1:28" ht="29.1" customHeight="1" thickBot="1" x14ac:dyDescent="0.4">
      <c r="A5" s="148">
        <v>118612</v>
      </c>
      <c r="B5" s="148" t="s">
        <v>109</v>
      </c>
      <c r="C5" s="171" t="s">
        <v>186</v>
      </c>
      <c r="D5" s="240">
        <v>1451</v>
      </c>
      <c r="E5" s="171" t="s">
        <v>151</v>
      </c>
      <c r="F5" s="149">
        <v>25</v>
      </c>
      <c r="G5" s="23"/>
      <c r="H5" s="168"/>
      <c r="I5" s="23"/>
      <c r="J5" s="23"/>
      <c r="K5" s="140"/>
      <c r="L5" s="193"/>
      <c r="M5" s="140"/>
      <c r="N5" s="24"/>
      <c r="O5" s="25">
        <f t="shared" si="0"/>
        <v>25</v>
      </c>
      <c r="P5" s="26">
        <f t="shared" si="1"/>
        <v>1</v>
      </c>
      <c r="Q5" s="143">
        <f t="shared" si="2"/>
        <v>25</v>
      </c>
      <c r="R5" s="27"/>
      <c r="S5" s="28">
        <v>1132</v>
      </c>
      <c r="T5" s="141" t="s">
        <v>144</v>
      </c>
      <c r="U5" s="30">
        <f t="shared" si="3"/>
        <v>0</v>
      </c>
      <c r="V5" s="31"/>
      <c r="W5" s="32">
        <f t="shared" si="4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48"/>
      <c r="B6" s="148" t="str">
        <f t="shared" ref="B6:B11" si="5">IF(P6&lt;2,"NO","SI")</f>
        <v>NO</v>
      </c>
      <c r="C6" s="171"/>
      <c r="D6" s="240"/>
      <c r="E6" s="171"/>
      <c r="F6" s="149"/>
      <c r="G6" s="23"/>
      <c r="H6" s="168"/>
      <c r="I6" s="23"/>
      <c r="J6" s="23"/>
      <c r="K6" s="140"/>
      <c r="L6" s="193"/>
      <c r="M6" s="140"/>
      <c r="N6" s="194"/>
      <c r="O6" s="25">
        <f t="shared" si="0"/>
        <v>0</v>
      </c>
      <c r="P6" s="26">
        <f t="shared" si="1"/>
        <v>0</v>
      </c>
      <c r="Q6" s="143">
        <f t="shared" si="2"/>
        <v>0</v>
      </c>
      <c r="R6" s="27"/>
      <c r="S6" s="28">
        <v>1140</v>
      </c>
      <c r="T6" s="141" t="s">
        <v>145</v>
      </c>
      <c r="U6" s="30">
        <f t="shared" si="3"/>
        <v>0</v>
      </c>
      <c r="V6" s="31"/>
      <c r="W6" s="32">
        <f t="shared" si="4"/>
        <v>0</v>
      </c>
      <c r="X6" s="19"/>
      <c r="Y6" s="33"/>
      <c r="Z6" s="33"/>
      <c r="AA6" s="33"/>
      <c r="AB6" s="33"/>
    </row>
    <row r="7" spans="1:28" ht="29.1" customHeight="1" thickBot="1" x14ac:dyDescent="0.4">
      <c r="A7" s="148"/>
      <c r="B7" s="148" t="str">
        <f t="shared" si="5"/>
        <v>NO</v>
      </c>
      <c r="C7" s="171"/>
      <c r="D7" s="240"/>
      <c r="E7" s="171"/>
      <c r="F7" s="149"/>
      <c r="G7" s="23"/>
      <c r="H7" s="168"/>
      <c r="I7" s="23"/>
      <c r="J7" s="23"/>
      <c r="K7" s="140"/>
      <c r="L7" s="193"/>
      <c r="M7" s="140"/>
      <c r="N7" s="24"/>
      <c r="O7" s="25">
        <f t="shared" si="0"/>
        <v>0</v>
      </c>
      <c r="P7" s="26">
        <f t="shared" si="1"/>
        <v>0</v>
      </c>
      <c r="Q7" s="143">
        <f t="shared" si="2"/>
        <v>0</v>
      </c>
      <c r="R7" s="27"/>
      <c r="S7" s="28">
        <v>1172</v>
      </c>
      <c r="T7" s="141" t="s">
        <v>146</v>
      </c>
      <c r="U7" s="30">
        <f t="shared" si="3"/>
        <v>0</v>
      </c>
      <c r="V7" s="31"/>
      <c r="W7" s="32">
        <f t="shared" si="4"/>
        <v>0</v>
      </c>
      <c r="X7" s="19"/>
      <c r="Y7" s="6"/>
      <c r="Z7" s="6"/>
      <c r="AA7" s="6"/>
      <c r="AB7" s="6"/>
    </row>
    <row r="8" spans="1:28" ht="29.1" customHeight="1" thickBot="1" x14ac:dyDescent="0.4">
      <c r="A8" s="148"/>
      <c r="B8" s="148" t="str">
        <f t="shared" si="5"/>
        <v>NO</v>
      </c>
      <c r="C8" s="171"/>
      <c r="D8" s="240"/>
      <c r="E8" s="171"/>
      <c r="F8" s="149"/>
      <c r="G8" s="23"/>
      <c r="H8" s="168"/>
      <c r="I8" s="23"/>
      <c r="J8" s="23"/>
      <c r="K8" s="140"/>
      <c r="L8" s="193"/>
      <c r="M8" s="140"/>
      <c r="N8" s="24"/>
      <c r="O8" s="25">
        <f t="shared" si="0"/>
        <v>0</v>
      </c>
      <c r="P8" s="26">
        <f t="shared" si="1"/>
        <v>0</v>
      </c>
      <c r="Q8" s="143">
        <f t="shared" si="2"/>
        <v>0</v>
      </c>
      <c r="R8" s="27"/>
      <c r="S8" s="28">
        <v>1174</v>
      </c>
      <c r="T8" s="141" t="s">
        <v>147</v>
      </c>
      <c r="U8" s="30">
        <f t="shared" si="3"/>
        <v>0</v>
      </c>
      <c r="V8" s="31"/>
      <c r="W8" s="32">
        <f t="shared" si="4"/>
        <v>0</v>
      </c>
      <c r="X8" s="19"/>
      <c r="Y8" s="6"/>
      <c r="Z8" s="6"/>
      <c r="AA8" s="6"/>
      <c r="AB8" s="6"/>
    </row>
    <row r="9" spans="1:28" ht="29.1" customHeight="1" thickBot="1" x14ac:dyDescent="0.4">
      <c r="A9" s="148"/>
      <c r="B9" s="148" t="str">
        <f t="shared" si="5"/>
        <v>NO</v>
      </c>
      <c r="C9" s="171"/>
      <c r="D9" s="240"/>
      <c r="E9" s="171"/>
      <c r="F9" s="149"/>
      <c r="G9" s="23"/>
      <c r="H9" s="168"/>
      <c r="I9" s="23"/>
      <c r="J9" s="23"/>
      <c r="K9" s="140"/>
      <c r="L9" s="193"/>
      <c r="M9" s="140"/>
      <c r="N9" s="24"/>
      <c r="O9" s="25">
        <f t="shared" si="0"/>
        <v>0</v>
      </c>
      <c r="P9" s="26">
        <f t="shared" si="1"/>
        <v>0</v>
      </c>
      <c r="Q9" s="143">
        <f t="shared" si="2"/>
        <v>0</v>
      </c>
      <c r="R9" s="27"/>
      <c r="S9" s="28">
        <v>1180</v>
      </c>
      <c r="T9" s="141" t="s">
        <v>148</v>
      </c>
      <c r="U9" s="30">
        <f t="shared" si="3"/>
        <v>0</v>
      </c>
      <c r="V9" s="31"/>
      <c r="W9" s="32">
        <f t="shared" si="4"/>
        <v>0</v>
      </c>
      <c r="X9" s="19"/>
      <c r="Y9" s="6"/>
      <c r="Z9" s="6"/>
      <c r="AA9" s="6"/>
      <c r="AB9" s="6"/>
    </row>
    <row r="10" spans="1:28" ht="29.1" customHeight="1" thickBot="1" x14ac:dyDescent="0.4">
      <c r="A10" s="148"/>
      <c r="B10" s="148" t="str">
        <f t="shared" si="5"/>
        <v>NO</v>
      </c>
      <c r="C10" s="171"/>
      <c r="D10" s="240"/>
      <c r="E10" s="171"/>
      <c r="F10" s="149"/>
      <c r="G10" s="23"/>
      <c r="H10" s="168"/>
      <c r="I10" s="23"/>
      <c r="J10" s="23"/>
      <c r="K10" s="140"/>
      <c r="L10" s="193"/>
      <c r="M10" s="140"/>
      <c r="N10" s="24"/>
      <c r="O10" s="25">
        <f t="shared" si="0"/>
        <v>0</v>
      </c>
      <c r="P10" s="26">
        <f t="shared" si="1"/>
        <v>0</v>
      </c>
      <c r="Q10" s="143">
        <v>0</v>
      </c>
      <c r="R10" s="27"/>
      <c r="S10" s="28">
        <v>1298</v>
      </c>
      <c r="T10" s="141" t="s">
        <v>149</v>
      </c>
      <c r="U10" s="30">
        <f t="shared" si="3"/>
        <v>45</v>
      </c>
      <c r="V10" s="31"/>
      <c r="W10" s="32">
        <f t="shared" si="4"/>
        <v>45</v>
      </c>
      <c r="X10" s="19"/>
      <c r="Y10" s="6"/>
      <c r="Z10" s="6"/>
      <c r="AA10" s="6"/>
      <c r="AB10" s="6"/>
    </row>
    <row r="11" spans="1:28" ht="29.1" customHeight="1" thickBot="1" x14ac:dyDescent="0.4">
      <c r="A11" s="148"/>
      <c r="B11" s="148" t="str">
        <f t="shared" si="5"/>
        <v>NO</v>
      </c>
      <c r="C11" s="171"/>
      <c r="D11" s="237"/>
      <c r="E11" s="171"/>
      <c r="F11" s="23"/>
      <c r="G11" s="23"/>
      <c r="H11" s="23"/>
      <c r="I11" s="23"/>
      <c r="J11" s="23"/>
      <c r="K11" s="140"/>
      <c r="L11" s="140"/>
      <c r="M11" s="140"/>
      <c r="N11" s="24"/>
      <c r="O11" s="25">
        <f t="shared" si="0"/>
        <v>0</v>
      </c>
      <c r="P11" s="26">
        <f t="shared" si="1"/>
        <v>0</v>
      </c>
      <c r="Q11" s="143">
        <v>0</v>
      </c>
      <c r="R11" s="27"/>
      <c r="S11" s="28">
        <v>1317</v>
      </c>
      <c r="T11" s="141" t="s">
        <v>150</v>
      </c>
      <c r="U11" s="30">
        <f t="shared" si="3"/>
        <v>0</v>
      </c>
      <c r="V11" s="31"/>
      <c r="W11" s="32">
        <f t="shared" si="4"/>
        <v>0</v>
      </c>
      <c r="X11" s="19"/>
      <c r="Y11" s="6"/>
      <c r="Z11" s="6"/>
      <c r="AA11" s="6"/>
      <c r="AB11" s="6"/>
    </row>
    <row r="12" spans="1:28" ht="29.1" customHeight="1" thickBot="1" x14ac:dyDescent="0.4">
      <c r="A12" s="148"/>
      <c r="B12" s="148" t="str">
        <f t="shared" ref="B12:B13" si="6">IF(P12&lt;2,"NO","SI")</f>
        <v>NO</v>
      </c>
      <c r="C12" s="157"/>
      <c r="D12" s="254"/>
      <c r="E12" s="157"/>
      <c r="F12" s="23"/>
      <c r="G12" s="23"/>
      <c r="H12" s="23"/>
      <c r="I12" s="23"/>
      <c r="J12" s="23"/>
      <c r="K12" s="140"/>
      <c r="L12" s="140"/>
      <c r="M12" s="140"/>
      <c r="N12" s="24"/>
      <c r="O12" s="25">
        <f t="shared" ref="O12:O13" si="7">IF(P12=9,SUM(F12:N12)-SMALL(F12:N12,1)-SMALL(F12:N12,2),IF(P12=8,SUM(F12:N12)-SMALL(F12:N12,1),SUM(F12:N12)))</f>
        <v>0</v>
      </c>
      <c r="P12" s="26">
        <f t="shared" ref="P12:P13" si="8">COUNTA(F12:N12)</f>
        <v>0</v>
      </c>
      <c r="Q12" s="143">
        <f t="shared" ref="Q12:Q13" si="9">SUM(F12:N12)</f>
        <v>0</v>
      </c>
      <c r="R12" s="27"/>
      <c r="S12" s="28">
        <v>1347</v>
      </c>
      <c r="T12" s="141" t="s">
        <v>45</v>
      </c>
      <c r="U12" s="30">
        <f t="shared" si="3"/>
        <v>0</v>
      </c>
      <c r="V12" s="31"/>
      <c r="W12" s="32">
        <f t="shared" si="4"/>
        <v>0</v>
      </c>
      <c r="X12" s="19"/>
      <c r="Y12" s="6"/>
      <c r="Z12" s="6"/>
      <c r="AA12" s="6"/>
      <c r="AB12" s="6"/>
    </row>
    <row r="13" spans="1:28" ht="29.1" customHeight="1" thickBot="1" x14ac:dyDescent="0.4">
      <c r="A13" s="148"/>
      <c r="B13" s="148" t="str">
        <f t="shared" si="6"/>
        <v>NO</v>
      </c>
      <c r="C13" s="157"/>
      <c r="D13" s="254"/>
      <c r="E13" s="157"/>
      <c r="F13" s="23"/>
      <c r="G13" s="23"/>
      <c r="H13" s="23"/>
      <c r="I13" s="23"/>
      <c r="J13" s="23"/>
      <c r="K13" s="140"/>
      <c r="L13" s="140"/>
      <c r="M13" s="140"/>
      <c r="N13" s="24"/>
      <c r="O13" s="25">
        <f t="shared" si="7"/>
        <v>0</v>
      </c>
      <c r="P13" s="26">
        <f t="shared" si="8"/>
        <v>0</v>
      </c>
      <c r="Q13" s="143">
        <f t="shared" si="9"/>
        <v>0</v>
      </c>
      <c r="R13" s="27"/>
      <c r="S13" s="28">
        <v>1451</v>
      </c>
      <c r="T13" s="141" t="s">
        <v>151</v>
      </c>
      <c r="U13" s="30">
        <f t="shared" si="3"/>
        <v>25</v>
      </c>
      <c r="V13" s="31"/>
      <c r="W13" s="32">
        <f t="shared" si="4"/>
        <v>25</v>
      </c>
      <c r="X13" s="19"/>
      <c r="Y13" s="6"/>
      <c r="Z13" s="6"/>
      <c r="AA13" s="6"/>
      <c r="AB13" s="6"/>
    </row>
    <row r="14" spans="1:28" ht="29.1" customHeight="1" thickBot="1" x14ac:dyDescent="0.4">
      <c r="A14" s="148"/>
      <c r="B14" s="148" t="str">
        <f t="shared" ref="B14" si="10">IF(P14&lt;2,"NO","SI")</f>
        <v>NO</v>
      </c>
      <c r="C14" s="157"/>
      <c r="D14" s="254"/>
      <c r="E14" s="157"/>
      <c r="F14" s="23"/>
      <c r="G14" s="23"/>
      <c r="H14" s="23"/>
      <c r="I14" s="23"/>
      <c r="J14" s="23"/>
      <c r="K14" s="140"/>
      <c r="L14" s="140"/>
      <c r="M14" s="140"/>
      <c r="N14" s="24"/>
      <c r="O14" s="25">
        <f t="shared" ref="O14" si="11">IF(P14=9,SUM(F14:N14)-SMALL(F14:N14,1)-SMALL(F14:N14,2),IF(P14=8,SUM(F14:N14)-SMALL(F14:N14,1),SUM(F14:N14)))</f>
        <v>0</v>
      </c>
      <c r="P14" s="26">
        <f t="shared" ref="P14" si="12">COUNTA(F14:N14)</f>
        <v>0</v>
      </c>
      <c r="Q14" s="143">
        <f t="shared" ref="Q14" si="13">SUM(F14:N14)</f>
        <v>0</v>
      </c>
      <c r="R14" s="27"/>
      <c r="S14" s="28">
        <v>1757</v>
      </c>
      <c r="T14" s="141" t="s">
        <v>152</v>
      </c>
      <c r="U14" s="30">
        <f t="shared" si="3"/>
        <v>0</v>
      </c>
      <c r="V14" s="31"/>
      <c r="W14" s="32">
        <f t="shared" si="4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48"/>
      <c r="B15" s="148" t="str">
        <f t="shared" ref="B15:B50" si="14">IF(P15&lt;2,"NO","SI")</f>
        <v>NO</v>
      </c>
      <c r="C15" s="157"/>
      <c r="D15" s="254"/>
      <c r="E15" s="157"/>
      <c r="F15" s="23"/>
      <c r="G15" s="23"/>
      <c r="H15" s="23"/>
      <c r="I15" s="23"/>
      <c r="J15" s="23"/>
      <c r="K15" s="140"/>
      <c r="L15" s="140"/>
      <c r="M15" s="140"/>
      <c r="N15" s="24"/>
      <c r="O15" s="25">
        <f t="shared" ref="O15:O50" si="15">IF(P15=9,SUM(F15:N15)-SMALL(F15:N15,1)-SMALL(F15:N15,2),IF(P15=8,SUM(F15:N15)-SMALL(F15:N15,1),SUM(F15:N15)))</f>
        <v>0</v>
      </c>
      <c r="P15" s="26">
        <f t="shared" ref="P15:P50" si="16">COUNTA(F15:N15)</f>
        <v>0</v>
      </c>
      <c r="Q15" s="143">
        <f t="shared" ref="Q15:Q50" si="17">SUM(F15:N15)</f>
        <v>0</v>
      </c>
      <c r="R15" s="27"/>
      <c r="S15" s="28">
        <v>1773</v>
      </c>
      <c r="T15" s="141" t="s">
        <v>71</v>
      </c>
      <c r="U15" s="30">
        <f t="shared" si="3"/>
        <v>0</v>
      </c>
      <c r="V15" s="31"/>
      <c r="W15" s="32">
        <f t="shared" si="4"/>
        <v>0</v>
      </c>
      <c r="X15" s="19"/>
      <c r="Y15" s="6"/>
      <c r="Z15" s="6"/>
      <c r="AA15" s="6"/>
      <c r="AB15" s="6"/>
    </row>
    <row r="16" spans="1:28" ht="29.1" customHeight="1" thickBot="1" x14ac:dyDescent="0.4">
      <c r="A16" s="148"/>
      <c r="B16" s="148" t="str">
        <f t="shared" si="14"/>
        <v>NO</v>
      </c>
      <c r="C16" s="157"/>
      <c r="D16" s="254"/>
      <c r="E16" s="157"/>
      <c r="F16" s="23"/>
      <c r="G16" s="23"/>
      <c r="H16" s="23"/>
      <c r="I16" s="23"/>
      <c r="J16" s="23"/>
      <c r="K16" s="140"/>
      <c r="L16" s="140"/>
      <c r="M16" s="140"/>
      <c r="N16" s="24"/>
      <c r="O16" s="25">
        <f t="shared" si="15"/>
        <v>0</v>
      </c>
      <c r="P16" s="26">
        <f t="shared" si="16"/>
        <v>0</v>
      </c>
      <c r="Q16" s="143">
        <f t="shared" si="17"/>
        <v>0</v>
      </c>
      <c r="R16" s="27"/>
      <c r="S16" s="28">
        <v>1843</v>
      </c>
      <c r="T16" s="141" t="s">
        <v>153</v>
      </c>
      <c r="U16" s="30">
        <f t="shared" si="3"/>
        <v>0</v>
      </c>
      <c r="V16" s="31"/>
      <c r="W16" s="32">
        <f t="shared" si="4"/>
        <v>0</v>
      </c>
      <c r="X16" s="19"/>
      <c r="Y16" s="6"/>
      <c r="Z16" s="6"/>
      <c r="AA16" s="6"/>
      <c r="AB16" s="6"/>
    </row>
    <row r="17" spans="1:28" ht="29.1" customHeight="1" thickBot="1" x14ac:dyDescent="0.4">
      <c r="A17" s="148"/>
      <c r="B17" s="148" t="str">
        <f t="shared" si="14"/>
        <v>NO</v>
      </c>
      <c r="C17" s="157"/>
      <c r="D17" s="254"/>
      <c r="E17" s="157"/>
      <c r="F17" s="23"/>
      <c r="G17" s="23"/>
      <c r="H17" s="23"/>
      <c r="I17" s="23"/>
      <c r="J17" s="23"/>
      <c r="K17" s="140"/>
      <c r="L17" s="140"/>
      <c r="M17" s="140"/>
      <c r="N17" s="24"/>
      <c r="O17" s="25">
        <f t="shared" si="15"/>
        <v>0</v>
      </c>
      <c r="P17" s="26">
        <f t="shared" si="16"/>
        <v>0</v>
      </c>
      <c r="Q17" s="143">
        <f t="shared" si="17"/>
        <v>0</v>
      </c>
      <c r="R17" s="27"/>
      <c r="S17" s="28">
        <v>1988</v>
      </c>
      <c r="T17" s="141" t="s">
        <v>154</v>
      </c>
      <c r="U17" s="30">
        <f t="shared" si="3"/>
        <v>0</v>
      </c>
      <c r="V17" s="31"/>
      <c r="W17" s="32">
        <f t="shared" si="4"/>
        <v>0</v>
      </c>
      <c r="X17" s="19"/>
      <c r="Y17" s="6"/>
      <c r="Z17" s="6"/>
      <c r="AA17" s="6"/>
      <c r="AB17" s="6"/>
    </row>
    <row r="18" spans="1:28" ht="29.1" customHeight="1" thickBot="1" x14ac:dyDescent="0.4">
      <c r="A18" s="148"/>
      <c r="B18" s="148" t="str">
        <f t="shared" si="14"/>
        <v>NO</v>
      </c>
      <c r="C18" s="157"/>
      <c r="D18" s="254"/>
      <c r="E18" s="157"/>
      <c r="F18" s="23"/>
      <c r="G18" s="23"/>
      <c r="H18" s="23"/>
      <c r="I18" s="23"/>
      <c r="J18" s="23"/>
      <c r="K18" s="140"/>
      <c r="L18" s="140"/>
      <c r="M18" s="140"/>
      <c r="N18" s="24"/>
      <c r="O18" s="25">
        <f t="shared" si="15"/>
        <v>0</v>
      </c>
      <c r="P18" s="26">
        <f t="shared" si="16"/>
        <v>0</v>
      </c>
      <c r="Q18" s="143">
        <f t="shared" si="17"/>
        <v>0</v>
      </c>
      <c r="R18" s="27"/>
      <c r="S18" s="28">
        <v>2005</v>
      </c>
      <c r="T18" s="141" t="s">
        <v>155</v>
      </c>
      <c r="U18" s="30">
        <f t="shared" si="3"/>
        <v>0</v>
      </c>
      <c r="V18" s="31"/>
      <c r="W18" s="32">
        <f t="shared" si="4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48"/>
      <c r="B19" s="148" t="str">
        <f t="shared" si="14"/>
        <v>NO</v>
      </c>
      <c r="C19" s="157"/>
      <c r="D19" s="254"/>
      <c r="E19" s="157"/>
      <c r="F19" s="23"/>
      <c r="G19" s="23"/>
      <c r="H19" s="23"/>
      <c r="I19" s="23"/>
      <c r="J19" s="23"/>
      <c r="K19" s="140"/>
      <c r="L19" s="140"/>
      <c r="M19" s="140"/>
      <c r="N19" s="24"/>
      <c r="O19" s="25">
        <f t="shared" si="15"/>
        <v>0</v>
      </c>
      <c r="P19" s="26">
        <f t="shared" si="16"/>
        <v>0</v>
      </c>
      <c r="Q19" s="143">
        <f t="shared" si="17"/>
        <v>0</v>
      </c>
      <c r="R19" s="27"/>
      <c r="S19" s="28">
        <v>2015</v>
      </c>
      <c r="T19" s="141" t="s">
        <v>156</v>
      </c>
      <c r="U19" s="30">
        <f t="shared" si="3"/>
        <v>0</v>
      </c>
      <c r="V19" s="31"/>
      <c r="W19" s="32">
        <f t="shared" si="4"/>
        <v>0</v>
      </c>
      <c r="X19" s="19"/>
      <c r="Y19" s="6"/>
      <c r="Z19" s="6"/>
      <c r="AA19" s="6"/>
      <c r="AB19" s="6"/>
    </row>
    <row r="20" spans="1:28" ht="29.1" customHeight="1" thickBot="1" x14ac:dyDescent="0.4">
      <c r="A20" s="148"/>
      <c r="B20" s="148" t="str">
        <f t="shared" si="14"/>
        <v>NO</v>
      </c>
      <c r="C20" s="157"/>
      <c r="D20" s="254"/>
      <c r="E20" s="157"/>
      <c r="F20" s="23"/>
      <c r="G20" s="23"/>
      <c r="H20" s="23"/>
      <c r="I20" s="23"/>
      <c r="J20" s="23"/>
      <c r="K20" s="140"/>
      <c r="L20" s="140"/>
      <c r="M20" s="140"/>
      <c r="N20" s="24"/>
      <c r="O20" s="25">
        <f t="shared" si="15"/>
        <v>0</v>
      </c>
      <c r="P20" s="26">
        <f t="shared" si="16"/>
        <v>0</v>
      </c>
      <c r="Q20" s="143">
        <f t="shared" si="17"/>
        <v>0</v>
      </c>
      <c r="R20" s="27"/>
      <c r="S20" s="28">
        <v>2041</v>
      </c>
      <c r="T20" s="141" t="s">
        <v>157</v>
      </c>
      <c r="U20" s="30">
        <f t="shared" si="3"/>
        <v>0</v>
      </c>
      <c r="V20" s="31"/>
      <c r="W20" s="32">
        <f t="shared" si="4"/>
        <v>0</v>
      </c>
      <c r="X20" s="19"/>
      <c r="Y20" s="6"/>
      <c r="Z20" s="6"/>
      <c r="AA20" s="6"/>
      <c r="AB20" s="6"/>
    </row>
    <row r="21" spans="1:28" ht="29.1" customHeight="1" thickBot="1" x14ac:dyDescent="0.4">
      <c r="A21" s="148"/>
      <c r="B21" s="148" t="str">
        <f t="shared" si="14"/>
        <v>NO</v>
      </c>
      <c r="C21" s="157"/>
      <c r="D21" s="254"/>
      <c r="E21" s="157"/>
      <c r="F21" s="23"/>
      <c r="G21" s="23"/>
      <c r="H21" s="23"/>
      <c r="I21" s="23"/>
      <c r="J21" s="23"/>
      <c r="K21" s="140"/>
      <c r="L21" s="140"/>
      <c r="M21" s="140"/>
      <c r="N21" s="24"/>
      <c r="O21" s="25">
        <f t="shared" si="15"/>
        <v>0</v>
      </c>
      <c r="P21" s="26">
        <f t="shared" si="16"/>
        <v>0</v>
      </c>
      <c r="Q21" s="143">
        <f t="shared" si="17"/>
        <v>0</v>
      </c>
      <c r="R21" s="27"/>
      <c r="S21" s="28">
        <v>2055</v>
      </c>
      <c r="T21" s="141" t="s">
        <v>158</v>
      </c>
      <c r="U21" s="30">
        <f t="shared" si="3"/>
        <v>0</v>
      </c>
      <c r="V21" s="31"/>
      <c r="W21" s="32">
        <f t="shared" si="4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48"/>
      <c r="B22" s="148" t="str">
        <f t="shared" si="14"/>
        <v>NO</v>
      </c>
      <c r="C22" s="157"/>
      <c r="D22" s="254"/>
      <c r="E22" s="157"/>
      <c r="F22" s="23"/>
      <c r="G22" s="23"/>
      <c r="H22" s="23"/>
      <c r="I22" s="23"/>
      <c r="J22" s="23"/>
      <c r="K22" s="140"/>
      <c r="L22" s="140"/>
      <c r="M22" s="140"/>
      <c r="N22" s="24"/>
      <c r="O22" s="25">
        <f t="shared" si="15"/>
        <v>0</v>
      </c>
      <c r="P22" s="26">
        <f t="shared" si="16"/>
        <v>0</v>
      </c>
      <c r="Q22" s="143">
        <f t="shared" si="17"/>
        <v>0</v>
      </c>
      <c r="R22" s="27"/>
      <c r="S22" s="28">
        <v>2057</v>
      </c>
      <c r="T22" s="141" t="s">
        <v>159</v>
      </c>
      <c r="U22" s="30">
        <f t="shared" si="3"/>
        <v>35</v>
      </c>
      <c r="V22" s="31"/>
      <c r="W22" s="32">
        <f t="shared" si="4"/>
        <v>35</v>
      </c>
      <c r="X22" s="19"/>
      <c r="Y22" s="6"/>
      <c r="Z22" s="6"/>
      <c r="AA22" s="6"/>
      <c r="AB22" s="6"/>
    </row>
    <row r="23" spans="1:28" ht="29.1" customHeight="1" thickBot="1" x14ac:dyDescent="0.4">
      <c r="A23" s="148"/>
      <c r="B23" s="148" t="str">
        <f t="shared" si="14"/>
        <v>NO</v>
      </c>
      <c r="C23" s="21"/>
      <c r="D23" s="243"/>
      <c r="E23" s="21"/>
      <c r="F23" s="23"/>
      <c r="G23" s="23"/>
      <c r="H23" s="23"/>
      <c r="I23" s="23"/>
      <c r="J23" s="23"/>
      <c r="K23" s="140"/>
      <c r="L23" s="140"/>
      <c r="M23" s="140"/>
      <c r="N23" s="24"/>
      <c r="O23" s="25">
        <f t="shared" si="15"/>
        <v>0</v>
      </c>
      <c r="P23" s="26">
        <f t="shared" si="16"/>
        <v>0</v>
      </c>
      <c r="Q23" s="143">
        <f t="shared" si="17"/>
        <v>0</v>
      </c>
      <c r="R23" s="27"/>
      <c r="S23" s="28">
        <v>2112</v>
      </c>
      <c r="T23" s="141" t="s">
        <v>160</v>
      </c>
      <c r="U23" s="30">
        <f t="shared" si="3"/>
        <v>0</v>
      </c>
      <c r="V23" s="31"/>
      <c r="W23" s="32">
        <f t="shared" si="4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48"/>
      <c r="B24" s="148" t="str">
        <f t="shared" si="14"/>
        <v>NO</v>
      </c>
      <c r="C24" s="21"/>
      <c r="D24" s="243"/>
      <c r="E24" s="21"/>
      <c r="F24" s="23"/>
      <c r="G24" s="23"/>
      <c r="H24" s="23"/>
      <c r="I24" s="23"/>
      <c r="J24" s="23"/>
      <c r="K24" s="140"/>
      <c r="L24" s="140"/>
      <c r="M24" s="140"/>
      <c r="N24" s="24"/>
      <c r="O24" s="25">
        <f t="shared" si="15"/>
        <v>0</v>
      </c>
      <c r="P24" s="26">
        <f t="shared" si="16"/>
        <v>0</v>
      </c>
      <c r="Q24" s="143">
        <f t="shared" si="17"/>
        <v>0</v>
      </c>
      <c r="R24" s="27"/>
      <c r="S24" s="28">
        <v>2140</v>
      </c>
      <c r="T24" s="141" t="s">
        <v>161</v>
      </c>
      <c r="U24" s="30">
        <f t="shared" si="3"/>
        <v>0</v>
      </c>
      <c r="V24" s="31"/>
      <c r="W24" s="32">
        <f t="shared" si="4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48"/>
      <c r="B25" s="148" t="str">
        <f t="shared" si="14"/>
        <v>NO</v>
      </c>
      <c r="C25" s="21"/>
      <c r="D25" s="243"/>
      <c r="E25" s="21"/>
      <c r="F25" s="23"/>
      <c r="G25" s="23"/>
      <c r="H25" s="23"/>
      <c r="I25" s="23"/>
      <c r="J25" s="134"/>
      <c r="K25" s="142"/>
      <c r="L25" s="142"/>
      <c r="M25" s="142"/>
      <c r="N25" s="135"/>
      <c r="O25" s="25">
        <f t="shared" si="15"/>
        <v>0</v>
      </c>
      <c r="P25" s="26">
        <f t="shared" si="16"/>
        <v>0</v>
      </c>
      <c r="Q25" s="143">
        <f t="shared" si="17"/>
        <v>0</v>
      </c>
      <c r="R25" s="27"/>
      <c r="S25" s="28">
        <v>2142</v>
      </c>
      <c r="T25" s="141" t="s">
        <v>162</v>
      </c>
      <c r="U25" s="30">
        <f t="shared" si="3"/>
        <v>0</v>
      </c>
      <c r="V25" s="31"/>
      <c r="W25" s="32">
        <f t="shared" si="4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48"/>
      <c r="B26" s="148" t="str">
        <f t="shared" si="14"/>
        <v>NO</v>
      </c>
      <c r="C26" s="21"/>
      <c r="D26" s="243"/>
      <c r="E26" s="34"/>
      <c r="F26" s="23"/>
      <c r="G26" s="23"/>
      <c r="H26" s="23"/>
      <c r="I26" s="23"/>
      <c r="J26" s="23"/>
      <c r="K26" s="140"/>
      <c r="L26" s="140"/>
      <c r="M26" s="140"/>
      <c r="N26" s="24"/>
      <c r="O26" s="25">
        <f t="shared" si="15"/>
        <v>0</v>
      </c>
      <c r="P26" s="26">
        <f t="shared" si="16"/>
        <v>0</v>
      </c>
      <c r="Q26" s="143">
        <f t="shared" si="17"/>
        <v>0</v>
      </c>
      <c r="R26" s="27"/>
      <c r="S26" s="28">
        <v>2144</v>
      </c>
      <c r="T26" s="141" t="s">
        <v>163</v>
      </c>
      <c r="U26" s="30">
        <f t="shared" si="3"/>
        <v>0</v>
      </c>
      <c r="V26" s="31"/>
      <c r="W26" s="32">
        <f t="shared" si="4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48"/>
      <c r="B27" s="148" t="str">
        <f t="shared" si="14"/>
        <v>NO</v>
      </c>
      <c r="C27" s="21"/>
      <c r="D27" s="243"/>
      <c r="E27" s="34"/>
      <c r="F27" s="23"/>
      <c r="G27" s="23"/>
      <c r="H27" s="23"/>
      <c r="I27" s="23"/>
      <c r="J27" s="23"/>
      <c r="K27" s="140"/>
      <c r="L27" s="140"/>
      <c r="M27" s="140"/>
      <c r="N27" s="24"/>
      <c r="O27" s="25">
        <f t="shared" si="15"/>
        <v>0</v>
      </c>
      <c r="P27" s="26">
        <f t="shared" si="16"/>
        <v>0</v>
      </c>
      <c r="Q27" s="143">
        <f t="shared" si="17"/>
        <v>0</v>
      </c>
      <c r="R27" s="27"/>
      <c r="S27" s="28">
        <v>2186</v>
      </c>
      <c r="T27" s="141" t="s">
        <v>164</v>
      </c>
      <c r="U27" s="30">
        <f t="shared" si="3"/>
        <v>0</v>
      </c>
      <c r="V27" s="31"/>
      <c r="W27" s="32">
        <f t="shared" si="4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48"/>
      <c r="B28" s="148" t="str">
        <f t="shared" si="14"/>
        <v>NO</v>
      </c>
      <c r="C28" s="21"/>
      <c r="D28" s="243"/>
      <c r="E28" s="34"/>
      <c r="F28" s="23"/>
      <c r="G28" s="23"/>
      <c r="H28" s="23"/>
      <c r="I28" s="23"/>
      <c r="J28" s="23"/>
      <c r="K28" s="140"/>
      <c r="L28" s="140"/>
      <c r="M28" s="140"/>
      <c r="N28" s="24"/>
      <c r="O28" s="25">
        <f t="shared" si="15"/>
        <v>0</v>
      </c>
      <c r="P28" s="26">
        <f t="shared" si="16"/>
        <v>0</v>
      </c>
      <c r="Q28" s="143">
        <f t="shared" si="17"/>
        <v>0</v>
      </c>
      <c r="R28" s="27"/>
      <c r="S28" s="28">
        <v>2236</v>
      </c>
      <c r="T28" s="141" t="s">
        <v>165</v>
      </c>
      <c r="U28" s="30">
        <f t="shared" si="3"/>
        <v>0</v>
      </c>
      <c r="V28" s="31"/>
      <c r="W28" s="32">
        <f t="shared" si="4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48"/>
      <c r="B29" s="148" t="str">
        <f t="shared" si="14"/>
        <v>NO</v>
      </c>
      <c r="C29" s="21"/>
      <c r="D29" s="243"/>
      <c r="E29" s="34"/>
      <c r="F29" s="23"/>
      <c r="G29" s="23"/>
      <c r="H29" s="23"/>
      <c r="I29" s="23"/>
      <c r="J29" s="23"/>
      <c r="K29" s="140"/>
      <c r="L29" s="140"/>
      <c r="M29" s="140"/>
      <c r="N29" s="24"/>
      <c r="O29" s="25">
        <f t="shared" si="15"/>
        <v>0</v>
      </c>
      <c r="P29" s="26">
        <f t="shared" si="16"/>
        <v>0</v>
      </c>
      <c r="Q29" s="143">
        <f t="shared" si="17"/>
        <v>0</v>
      </c>
      <c r="R29" s="27"/>
      <c r="S29" s="28">
        <v>2272</v>
      </c>
      <c r="T29" s="141" t="s">
        <v>166</v>
      </c>
      <c r="U29" s="30">
        <f t="shared" si="3"/>
        <v>0</v>
      </c>
      <c r="V29" s="31"/>
      <c r="W29" s="32">
        <f t="shared" si="4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48"/>
      <c r="B30" s="148" t="str">
        <f t="shared" si="14"/>
        <v>NO</v>
      </c>
      <c r="C30" s="21"/>
      <c r="D30" s="243"/>
      <c r="E30" s="34"/>
      <c r="F30" s="23"/>
      <c r="G30" s="23"/>
      <c r="H30" s="23"/>
      <c r="I30" s="23"/>
      <c r="J30" s="23"/>
      <c r="K30" s="140"/>
      <c r="L30" s="140"/>
      <c r="M30" s="140"/>
      <c r="N30" s="24"/>
      <c r="O30" s="25">
        <f t="shared" si="15"/>
        <v>0</v>
      </c>
      <c r="P30" s="26">
        <f t="shared" si="16"/>
        <v>0</v>
      </c>
      <c r="Q30" s="143">
        <f t="shared" si="17"/>
        <v>0</v>
      </c>
      <c r="R30" s="27"/>
      <c r="S30" s="28">
        <v>2362</v>
      </c>
      <c r="T30" s="141" t="s">
        <v>167</v>
      </c>
      <c r="U30" s="30">
        <f t="shared" si="3"/>
        <v>0</v>
      </c>
      <c r="V30" s="31"/>
      <c r="W30" s="32">
        <f t="shared" si="4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48"/>
      <c r="B31" s="148" t="str">
        <f t="shared" si="14"/>
        <v>NO</v>
      </c>
      <c r="C31" s="21"/>
      <c r="D31" s="243"/>
      <c r="E31" s="21"/>
      <c r="F31" s="23"/>
      <c r="G31" s="23"/>
      <c r="H31" s="23"/>
      <c r="I31" s="23"/>
      <c r="J31" s="23"/>
      <c r="K31" s="140"/>
      <c r="L31" s="140"/>
      <c r="M31" s="140"/>
      <c r="N31" s="24"/>
      <c r="O31" s="25">
        <f t="shared" si="15"/>
        <v>0</v>
      </c>
      <c r="P31" s="26">
        <f t="shared" si="16"/>
        <v>0</v>
      </c>
      <c r="Q31" s="143">
        <f t="shared" si="17"/>
        <v>0</v>
      </c>
      <c r="R31" s="27"/>
      <c r="S31" s="28">
        <v>2397</v>
      </c>
      <c r="T31" s="141" t="s">
        <v>168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48"/>
      <c r="B32" s="148" t="str">
        <f t="shared" si="14"/>
        <v>NO</v>
      </c>
      <c r="C32" s="21"/>
      <c r="D32" s="243"/>
      <c r="E32" s="21"/>
      <c r="F32" s="23"/>
      <c r="G32" s="23"/>
      <c r="H32" s="23"/>
      <c r="I32" s="23"/>
      <c r="J32" s="23"/>
      <c r="K32" s="140"/>
      <c r="L32" s="140"/>
      <c r="M32" s="140"/>
      <c r="N32" s="24"/>
      <c r="O32" s="25">
        <f t="shared" si="15"/>
        <v>0</v>
      </c>
      <c r="P32" s="26">
        <f t="shared" si="16"/>
        <v>0</v>
      </c>
      <c r="Q32" s="143">
        <f t="shared" si="17"/>
        <v>0</v>
      </c>
      <c r="R32" s="27"/>
      <c r="S32" s="28">
        <v>2403</v>
      </c>
      <c r="T32" s="141" t="s">
        <v>169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48"/>
      <c r="B33" s="148" t="str">
        <f t="shared" si="14"/>
        <v>NO</v>
      </c>
      <c r="C33" s="21"/>
      <c r="D33" s="243"/>
      <c r="E33" s="21"/>
      <c r="F33" s="23"/>
      <c r="G33" s="23"/>
      <c r="H33" s="23"/>
      <c r="I33" s="23"/>
      <c r="J33" s="23"/>
      <c r="K33" s="140"/>
      <c r="L33" s="140"/>
      <c r="M33" s="140"/>
      <c r="N33" s="24"/>
      <c r="O33" s="25">
        <f t="shared" si="15"/>
        <v>0</v>
      </c>
      <c r="P33" s="26">
        <f t="shared" si="16"/>
        <v>0</v>
      </c>
      <c r="Q33" s="143">
        <f t="shared" si="17"/>
        <v>0</v>
      </c>
      <c r="R33" s="27"/>
      <c r="S33" s="28">
        <v>2415</v>
      </c>
      <c r="T33" s="141" t="s">
        <v>170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48"/>
      <c r="B34" s="148" t="str">
        <f t="shared" si="14"/>
        <v>NO</v>
      </c>
      <c r="C34" s="21"/>
      <c r="D34" s="243"/>
      <c r="E34" s="21"/>
      <c r="F34" s="23"/>
      <c r="G34" s="23"/>
      <c r="H34" s="23"/>
      <c r="I34" s="23"/>
      <c r="J34" s="23"/>
      <c r="K34" s="140"/>
      <c r="L34" s="140"/>
      <c r="M34" s="140"/>
      <c r="N34" s="24"/>
      <c r="O34" s="25">
        <f t="shared" si="15"/>
        <v>0</v>
      </c>
      <c r="P34" s="26">
        <f t="shared" si="16"/>
        <v>0</v>
      </c>
      <c r="Q34" s="143">
        <f t="shared" si="17"/>
        <v>0</v>
      </c>
      <c r="R34" s="27"/>
      <c r="S34" s="28">
        <v>2446</v>
      </c>
      <c r="T34" s="141" t="s">
        <v>171</v>
      </c>
      <c r="U34" s="30">
        <f t="shared" si="3"/>
        <v>0</v>
      </c>
      <c r="V34" s="31"/>
      <c r="W34" s="32">
        <f t="shared" si="4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48"/>
      <c r="B35" s="148" t="str">
        <f t="shared" si="14"/>
        <v>NO</v>
      </c>
      <c r="C35" s="21"/>
      <c r="D35" s="243"/>
      <c r="E35" s="21"/>
      <c r="F35" s="23"/>
      <c r="G35" s="23"/>
      <c r="H35" s="23"/>
      <c r="I35" s="23"/>
      <c r="J35" s="23"/>
      <c r="K35" s="140"/>
      <c r="L35" s="140"/>
      <c r="M35" s="140"/>
      <c r="N35" s="24"/>
      <c r="O35" s="25">
        <f t="shared" si="15"/>
        <v>0</v>
      </c>
      <c r="P35" s="26">
        <f t="shared" si="16"/>
        <v>0</v>
      </c>
      <c r="Q35" s="143">
        <f t="shared" si="17"/>
        <v>0</v>
      </c>
      <c r="R35" s="27"/>
      <c r="S35" s="28">
        <v>2455</v>
      </c>
      <c r="T35" s="141" t="s">
        <v>172</v>
      </c>
      <c r="U35" s="30">
        <f t="shared" si="3"/>
        <v>0</v>
      </c>
      <c r="V35" s="31"/>
      <c r="W35" s="32">
        <f t="shared" si="4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48"/>
      <c r="B36" s="148" t="str">
        <f t="shared" si="14"/>
        <v>NO</v>
      </c>
      <c r="C36" s="21"/>
      <c r="D36" s="243"/>
      <c r="E36" s="21"/>
      <c r="F36" s="23"/>
      <c r="G36" s="23"/>
      <c r="H36" s="23"/>
      <c r="I36" s="23"/>
      <c r="J36" s="23"/>
      <c r="K36" s="140"/>
      <c r="L36" s="140"/>
      <c r="M36" s="140"/>
      <c r="N36" s="24"/>
      <c r="O36" s="25">
        <f t="shared" si="15"/>
        <v>0</v>
      </c>
      <c r="P36" s="26">
        <f t="shared" si="16"/>
        <v>0</v>
      </c>
      <c r="Q36" s="143">
        <f t="shared" si="17"/>
        <v>0</v>
      </c>
      <c r="R36" s="27"/>
      <c r="S36" s="28">
        <v>2513</v>
      </c>
      <c r="T36" s="141" t="s">
        <v>115</v>
      </c>
      <c r="U36" s="30">
        <f t="shared" si="3"/>
        <v>0</v>
      </c>
      <c r="V36" s="31"/>
      <c r="W36" s="32">
        <f t="shared" si="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48"/>
      <c r="B37" s="148" t="str">
        <f t="shared" si="14"/>
        <v>NO</v>
      </c>
      <c r="C37" s="21"/>
      <c r="D37" s="243"/>
      <c r="E37" s="21"/>
      <c r="F37" s="23"/>
      <c r="G37" s="23"/>
      <c r="H37" s="23"/>
      <c r="I37" s="23"/>
      <c r="J37" s="23"/>
      <c r="K37" s="140"/>
      <c r="L37" s="140"/>
      <c r="M37" s="140"/>
      <c r="N37" s="24"/>
      <c r="O37" s="25">
        <f t="shared" si="15"/>
        <v>0</v>
      </c>
      <c r="P37" s="26">
        <f t="shared" si="16"/>
        <v>0</v>
      </c>
      <c r="Q37" s="143">
        <f t="shared" si="17"/>
        <v>0</v>
      </c>
      <c r="R37" s="27"/>
      <c r="S37" s="28">
        <v>2521</v>
      </c>
      <c r="T37" s="141" t="s">
        <v>112</v>
      </c>
      <c r="U37" s="30">
        <f t="shared" si="3"/>
        <v>0</v>
      </c>
      <c r="V37" s="31"/>
      <c r="W37" s="32">
        <f t="shared" si="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48"/>
      <c r="B38" s="148" t="str">
        <f t="shared" si="14"/>
        <v>NO</v>
      </c>
      <c r="C38" s="21"/>
      <c r="D38" s="243"/>
      <c r="E38" s="21"/>
      <c r="F38" s="23"/>
      <c r="G38" s="23"/>
      <c r="H38" s="23"/>
      <c r="I38" s="23"/>
      <c r="J38" s="23"/>
      <c r="K38" s="140"/>
      <c r="L38" s="140"/>
      <c r="M38" s="140"/>
      <c r="N38" s="24"/>
      <c r="O38" s="25">
        <f t="shared" si="15"/>
        <v>0</v>
      </c>
      <c r="P38" s="26">
        <f t="shared" si="16"/>
        <v>0</v>
      </c>
      <c r="Q38" s="143">
        <f t="shared" si="17"/>
        <v>0</v>
      </c>
      <c r="R38" s="27"/>
      <c r="S38" s="28">
        <v>2526</v>
      </c>
      <c r="T38" s="141" t="s">
        <v>173</v>
      </c>
      <c r="U38" s="30">
        <f t="shared" si="3"/>
        <v>0</v>
      </c>
      <c r="V38" s="31"/>
      <c r="W38" s="32">
        <f t="shared" si="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48"/>
      <c r="B39" s="148" t="str">
        <f t="shared" si="14"/>
        <v>NO</v>
      </c>
      <c r="C39" s="21"/>
      <c r="D39" s="243"/>
      <c r="E39" s="21"/>
      <c r="F39" s="23"/>
      <c r="G39" s="23"/>
      <c r="H39" s="23"/>
      <c r="I39" s="23"/>
      <c r="J39" s="23"/>
      <c r="K39" s="140"/>
      <c r="L39" s="140"/>
      <c r="M39" s="140"/>
      <c r="N39" s="24"/>
      <c r="O39" s="25">
        <f t="shared" si="15"/>
        <v>0</v>
      </c>
      <c r="P39" s="26">
        <f t="shared" si="16"/>
        <v>0</v>
      </c>
      <c r="Q39" s="143">
        <f t="shared" si="17"/>
        <v>0</v>
      </c>
      <c r="R39" s="27"/>
      <c r="S39" s="28">
        <v>2609</v>
      </c>
      <c r="T39" s="141" t="s">
        <v>174</v>
      </c>
      <c r="U39" s="30">
        <f t="shared" si="3"/>
        <v>0</v>
      </c>
      <c r="V39" s="31"/>
      <c r="W39" s="32">
        <f t="shared" si="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48"/>
      <c r="B40" s="148" t="str">
        <f t="shared" si="14"/>
        <v>NO</v>
      </c>
      <c r="C40" s="21"/>
      <c r="D40" s="243"/>
      <c r="E40" s="21"/>
      <c r="F40" s="23"/>
      <c r="G40" s="23"/>
      <c r="H40" s="23"/>
      <c r="I40" s="23"/>
      <c r="J40" s="23"/>
      <c r="K40" s="140"/>
      <c r="L40" s="140"/>
      <c r="M40" s="140"/>
      <c r="N40" s="24"/>
      <c r="O40" s="25">
        <f t="shared" si="15"/>
        <v>0</v>
      </c>
      <c r="P40" s="26">
        <f t="shared" si="16"/>
        <v>0</v>
      </c>
      <c r="Q40" s="143">
        <f t="shared" si="17"/>
        <v>0</v>
      </c>
      <c r="R40" s="27"/>
      <c r="S40" s="28">
        <v>2612</v>
      </c>
      <c r="T40" s="141" t="s">
        <v>175</v>
      </c>
      <c r="U40" s="30">
        <f>SUMIF($D$3:$D$76,S40,$Q$3:$Q$76)</f>
        <v>0</v>
      </c>
      <c r="V40" s="31"/>
      <c r="W40" s="32">
        <f t="shared" si="4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48"/>
      <c r="B41" s="148" t="str">
        <f t="shared" si="14"/>
        <v>NO</v>
      </c>
      <c r="C41" s="21"/>
      <c r="D41" s="243"/>
      <c r="E41" s="21"/>
      <c r="F41" s="23"/>
      <c r="G41" s="23"/>
      <c r="H41" s="23"/>
      <c r="I41" s="23"/>
      <c r="J41" s="23"/>
      <c r="K41" s="140"/>
      <c r="L41" s="140"/>
      <c r="M41" s="140"/>
      <c r="N41" s="24"/>
      <c r="O41" s="25">
        <f t="shared" si="15"/>
        <v>0</v>
      </c>
      <c r="P41" s="26">
        <f t="shared" si="16"/>
        <v>0</v>
      </c>
      <c r="Q41" s="143">
        <f t="shared" si="17"/>
        <v>0</v>
      </c>
      <c r="R41" s="27"/>
      <c r="S41" s="28">
        <v>2638</v>
      </c>
      <c r="T41" s="141" t="s">
        <v>176</v>
      </c>
      <c r="U41" s="30">
        <f t="shared" si="3"/>
        <v>0</v>
      </c>
      <c r="V41" s="31"/>
      <c r="W41" s="32">
        <f t="shared" si="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48"/>
      <c r="B42" s="148" t="str">
        <f t="shared" si="14"/>
        <v>NO</v>
      </c>
      <c r="C42" s="21"/>
      <c r="D42" s="243"/>
      <c r="E42" s="21"/>
      <c r="F42" s="23"/>
      <c r="G42" s="23"/>
      <c r="H42" s="23"/>
      <c r="I42" s="23"/>
      <c r="J42" s="23"/>
      <c r="K42" s="140"/>
      <c r="L42" s="140"/>
      <c r="M42" s="140"/>
      <c r="N42" s="24"/>
      <c r="O42" s="25">
        <f t="shared" si="15"/>
        <v>0</v>
      </c>
      <c r="P42" s="26">
        <f t="shared" si="16"/>
        <v>0</v>
      </c>
      <c r="Q42" s="143">
        <f t="shared" si="17"/>
        <v>0</v>
      </c>
      <c r="R42" s="27"/>
      <c r="S42" s="28"/>
      <c r="T42" s="141"/>
      <c r="U42" s="30">
        <f t="shared" si="3"/>
        <v>0</v>
      </c>
      <c r="V42" s="31"/>
      <c r="W42" s="32">
        <f t="shared" si="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48"/>
      <c r="B43" s="148" t="str">
        <f t="shared" si="14"/>
        <v>NO</v>
      </c>
      <c r="C43" s="21"/>
      <c r="D43" s="243"/>
      <c r="E43" s="21"/>
      <c r="F43" s="23"/>
      <c r="G43" s="23"/>
      <c r="H43" s="23"/>
      <c r="I43" s="23"/>
      <c r="J43" s="23"/>
      <c r="K43" s="140"/>
      <c r="L43" s="140"/>
      <c r="M43" s="140"/>
      <c r="N43" s="24"/>
      <c r="O43" s="25">
        <f t="shared" si="15"/>
        <v>0</v>
      </c>
      <c r="P43" s="26">
        <f t="shared" si="16"/>
        <v>0</v>
      </c>
      <c r="Q43" s="143">
        <f t="shared" si="17"/>
        <v>0</v>
      </c>
      <c r="R43" s="27"/>
      <c r="S43" s="28"/>
      <c r="T43" s="29"/>
      <c r="U43" s="30">
        <f t="shared" si="3"/>
        <v>0</v>
      </c>
      <c r="V43" s="31"/>
      <c r="W43" s="32">
        <f t="shared" si="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48"/>
      <c r="B44" s="148" t="str">
        <f t="shared" si="14"/>
        <v>NO</v>
      </c>
      <c r="C44" s="21"/>
      <c r="D44" s="243"/>
      <c r="E44" s="21"/>
      <c r="F44" s="23"/>
      <c r="G44" s="23"/>
      <c r="H44" s="23"/>
      <c r="I44" s="23"/>
      <c r="J44" s="23"/>
      <c r="K44" s="140"/>
      <c r="L44" s="140"/>
      <c r="M44" s="140"/>
      <c r="N44" s="24"/>
      <c r="O44" s="25">
        <f t="shared" si="15"/>
        <v>0</v>
      </c>
      <c r="P44" s="26">
        <f t="shared" si="16"/>
        <v>0</v>
      </c>
      <c r="Q44" s="143">
        <f t="shared" si="17"/>
        <v>0</v>
      </c>
      <c r="R44" s="27"/>
      <c r="S44" s="28"/>
      <c r="T44" s="141"/>
      <c r="U44" s="30">
        <f t="shared" si="3"/>
        <v>0</v>
      </c>
      <c r="V44" s="31"/>
      <c r="W44" s="32">
        <f t="shared" si="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48"/>
      <c r="B45" s="148" t="str">
        <f t="shared" si="14"/>
        <v>NO</v>
      </c>
      <c r="C45" s="21"/>
      <c r="D45" s="243"/>
      <c r="E45" s="21"/>
      <c r="F45" s="23"/>
      <c r="G45" s="23"/>
      <c r="H45" s="23"/>
      <c r="I45" s="23"/>
      <c r="J45" s="23"/>
      <c r="K45" s="140"/>
      <c r="L45" s="140"/>
      <c r="M45" s="140"/>
      <c r="N45" s="24"/>
      <c r="O45" s="25">
        <f t="shared" si="15"/>
        <v>0</v>
      </c>
      <c r="P45" s="26">
        <f t="shared" si="16"/>
        <v>0</v>
      </c>
      <c r="Q45" s="143">
        <f t="shared" si="17"/>
        <v>0</v>
      </c>
      <c r="R45" s="27"/>
      <c r="S45" s="28"/>
      <c r="T45" s="29"/>
      <c r="U45" s="30">
        <f t="shared" si="3"/>
        <v>0</v>
      </c>
      <c r="V45" s="31"/>
      <c r="W45" s="32">
        <f t="shared" si="4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48"/>
      <c r="B46" s="148" t="str">
        <f t="shared" si="14"/>
        <v>NO</v>
      </c>
      <c r="C46" s="21"/>
      <c r="D46" s="243"/>
      <c r="E46" s="21"/>
      <c r="F46" s="23"/>
      <c r="G46" s="23"/>
      <c r="H46" s="23"/>
      <c r="I46" s="23"/>
      <c r="J46" s="23"/>
      <c r="K46" s="140"/>
      <c r="L46" s="140"/>
      <c r="M46" s="140"/>
      <c r="N46" s="24"/>
      <c r="O46" s="25">
        <f t="shared" si="15"/>
        <v>0</v>
      </c>
      <c r="P46" s="26">
        <f t="shared" si="16"/>
        <v>0</v>
      </c>
      <c r="Q46" s="143">
        <f t="shared" si="17"/>
        <v>0</v>
      </c>
      <c r="R46" s="35"/>
      <c r="S46" s="28"/>
      <c r="T46" s="29"/>
      <c r="U46" s="30">
        <f t="shared" si="3"/>
        <v>0</v>
      </c>
      <c r="V46" s="36"/>
      <c r="W46" s="32">
        <f t="shared" si="4"/>
        <v>0</v>
      </c>
      <c r="X46" s="19"/>
      <c r="Y46" s="6"/>
      <c r="Z46" s="6"/>
      <c r="AA46" s="6"/>
      <c r="AB46" s="6"/>
    </row>
    <row r="47" spans="1:28" ht="29.1" customHeight="1" thickBot="1" x14ac:dyDescent="0.4">
      <c r="A47" s="148"/>
      <c r="B47" s="148" t="str">
        <f t="shared" si="14"/>
        <v>NO</v>
      </c>
      <c r="C47" s="21"/>
      <c r="D47" s="243"/>
      <c r="E47" s="21"/>
      <c r="F47" s="23"/>
      <c r="G47" s="23"/>
      <c r="H47" s="23"/>
      <c r="I47" s="23"/>
      <c r="J47" s="23"/>
      <c r="K47" s="140"/>
      <c r="L47" s="140"/>
      <c r="M47" s="140"/>
      <c r="N47" s="24"/>
      <c r="O47" s="25">
        <f t="shared" si="15"/>
        <v>0</v>
      </c>
      <c r="P47" s="26">
        <f t="shared" si="16"/>
        <v>0</v>
      </c>
      <c r="Q47" s="143">
        <f t="shared" si="17"/>
        <v>0</v>
      </c>
      <c r="R47" s="35"/>
      <c r="S47" s="28"/>
      <c r="T47" s="29"/>
      <c r="U47" s="30">
        <f t="shared" si="3"/>
        <v>0</v>
      </c>
      <c r="V47" s="37"/>
      <c r="W47" s="32">
        <f t="shared" si="4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48"/>
      <c r="B48" s="148" t="str">
        <f t="shared" si="14"/>
        <v>NO</v>
      </c>
      <c r="C48" s="21"/>
      <c r="D48" s="243"/>
      <c r="E48" s="21"/>
      <c r="F48" s="23"/>
      <c r="G48" s="23"/>
      <c r="H48" s="23"/>
      <c r="I48" s="23"/>
      <c r="J48" s="23"/>
      <c r="K48" s="140"/>
      <c r="L48" s="140"/>
      <c r="M48" s="140"/>
      <c r="N48" s="24"/>
      <c r="O48" s="25">
        <f t="shared" si="15"/>
        <v>0</v>
      </c>
      <c r="P48" s="26">
        <f t="shared" si="16"/>
        <v>0</v>
      </c>
      <c r="Q48" s="143">
        <f t="shared" si="17"/>
        <v>0</v>
      </c>
      <c r="R48" s="19"/>
      <c r="S48" s="28"/>
      <c r="T48" s="29"/>
      <c r="U48" s="30">
        <f t="shared" si="3"/>
        <v>0</v>
      </c>
      <c r="V48" s="37"/>
      <c r="W48" s="32">
        <f t="shared" si="4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48"/>
      <c r="B49" s="148" t="str">
        <f t="shared" si="14"/>
        <v>NO</v>
      </c>
      <c r="C49" s="21"/>
      <c r="D49" s="243"/>
      <c r="E49" s="21"/>
      <c r="F49" s="23"/>
      <c r="G49" s="23"/>
      <c r="H49" s="23"/>
      <c r="I49" s="23"/>
      <c r="J49" s="23"/>
      <c r="K49" s="140"/>
      <c r="L49" s="140"/>
      <c r="M49" s="140"/>
      <c r="N49" s="24"/>
      <c r="O49" s="25">
        <f t="shared" si="15"/>
        <v>0</v>
      </c>
      <c r="P49" s="26">
        <f t="shared" si="16"/>
        <v>0</v>
      </c>
      <c r="Q49" s="143">
        <f t="shared" si="17"/>
        <v>0</v>
      </c>
      <c r="R49" s="19"/>
      <c r="S49" s="28"/>
      <c r="T49" s="29"/>
      <c r="U49" s="30">
        <f t="shared" si="3"/>
        <v>0</v>
      </c>
      <c r="V49" s="6"/>
      <c r="W49" s="32">
        <f t="shared" si="4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48"/>
      <c r="B50" s="148" t="str">
        <f t="shared" si="14"/>
        <v>NO</v>
      </c>
      <c r="C50" s="21"/>
      <c r="D50" s="243"/>
      <c r="E50" s="21"/>
      <c r="F50" s="23"/>
      <c r="G50" s="23"/>
      <c r="H50" s="23"/>
      <c r="I50" s="23"/>
      <c r="J50" s="23"/>
      <c r="K50" s="140"/>
      <c r="L50" s="140"/>
      <c r="M50" s="140"/>
      <c r="N50" s="24"/>
      <c r="O50" s="25">
        <f t="shared" si="15"/>
        <v>0</v>
      </c>
      <c r="P50" s="26">
        <f t="shared" si="16"/>
        <v>0</v>
      </c>
      <c r="Q50" s="143">
        <f t="shared" si="17"/>
        <v>0</v>
      </c>
      <c r="R50" s="19"/>
      <c r="S50" s="28"/>
      <c r="T50" s="29"/>
      <c r="U50" s="30">
        <f t="shared" si="3"/>
        <v>0</v>
      </c>
      <c r="V50" s="6"/>
      <c r="W50" s="32">
        <f t="shared" si="4"/>
        <v>0</v>
      </c>
      <c r="X50" s="6"/>
      <c r="Y50" s="6"/>
      <c r="Z50" s="6"/>
      <c r="AA50" s="6"/>
      <c r="AB50" s="6"/>
    </row>
    <row r="51" spans="1:28" ht="28.5" customHeight="1" thickBot="1" x14ac:dyDescent="0.4">
      <c r="A51" s="42"/>
      <c r="B51" s="42">
        <f>COUNTIF(B3:B50,"SI")</f>
        <v>3</v>
      </c>
      <c r="C51" s="42">
        <f>COUNTA(C3:C50)</f>
        <v>3</v>
      </c>
      <c r="D51" s="244"/>
      <c r="E51" s="42"/>
      <c r="F51" s="42">
        <f t="shared" ref="F51:N51" si="18">COUNTA(F3:F50)</f>
        <v>3</v>
      </c>
      <c r="G51" s="42">
        <f t="shared" si="18"/>
        <v>0</v>
      </c>
      <c r="H51" s="42">
        <f t="shared" si="18"/>
        <v>0</v>
      </c>
      <c r="I51" s="42">
        <f t="shared" si="18"/>
        <v>0</v>
      </c>
      <c r="J51" s="42">
        <f t="shared" si="18"/>
        <v>0</v>
      </c>
      <c r="K51" s="42">
        <f t="shared" si="18"/>
        <v>0</v>
      </c>
      <c r="L51" s="42">
        <f t="shared" si="18"/>
        <v>0</v>
      </c>
      <c r="M51" s="42">
        <f t="shared" si="18"/>
        <v>0</v>
      </c>
      <c r="N51" s="42">
        <f t="shared" si="18"/>
        <v>0</v>
      </c>
      <c r="O51" s="64">
        <f>SUM(O3:O50)</f>
        <v>105</v>
      </c>
      <c r="P51" s="46"/>
      <c r="Q51" s="65">
        <f>SUM(Q3:Q50)</f>
        <v>105</v>
      </c>
      <c r="R51" s="19"/>
      <c r="S51" s="28"/>
      <c r="T51" s="29"/>
      <c r="U51" s="30">
        <f t="shared" si="3"/>
        <v>0</v>
      </c>
      <c r="V51" s="6"/>
      <c r="W51" s="32">
        <f t="shared" si="4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6"/>
      <c r="B52" s="66"/>
      <c r="C52" s="66"/>
      <c r="D52" s="245"/>
      <c r="E52" s="66"/>
      <c r="F52" s="67"/>
      <c r="G52" s="67"/>
      <c r="H52" s="66"/>
      <c r="I52" s="66"/>
      <c r="J52" s="66"/>
      <c r="K52" s="66"/>
      <c r="L52" s="66"/>
      <c r="M52" s="66"/>
      <c r="N52" s="66"/>
      <c r="O52" s="68"/>
      <c r="P52" s="6"/>
      <c r="Q52" s="69"/>
      <c r="R52" s="6"/>
      <c r="S52" s="28"/>
      <c r="T52" s="29"/>
      <c r="U52" s="30">
        <f t="shared" si="3"/>
        <v>0</v>
      </c>
      <c r="V52" s="6"/>
      <c r="W52" s="32">
        <f t="shared" si="4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24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/>
      <c r="T53" s="29"/>
      <c r="U53" s="30">
        <f t="shared" si="3"/>
        <v>0</v>
      </c>
      <c r="V53" s="6"/>
      <c r="W53" s="32">
        <f t="shared" si="4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24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/>
      <c r="T54" s="29"/>
      <c r="U54" s="30">
        <f t="shared" si="3"/>
        <v>0</v>
      </c>
      <c r="V54" s="6"/>
      <c r="W54" s="32">
        <f t="shared" si="4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24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/>
      <c r="T55" s="29"/>
      <c r="U55" s="30">
        <f t="shared" si="3"/>
        <v>0</v>
      </c>
      <c r="V55" s="6"/>
      <c r="W55" s="32">
        <f t="shared" si="4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24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/>
      <c r="T56" s="29"/>
      <c r="U56" s="30">
        <f t="shared" si="3"/>
        <v>0</v>
      </c>
      <c r="V56" s="6"/>
      <c r="W56" s="32">
        <f t="shared" si="4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24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/>
      <c r="T57" s="29"/>
      <c r="U57" s="30">
        <f t="shared" si="3"/>
        <v>0</v>
      </c>
      <c r="V57" s="6"/>
      <c r="W57" s="32">
        <f t="shared" si="4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24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/>
      <c r="T58" s="29"/>
      <c r="U58" s="30">
        <f t="shared" si="3"/>
        <v>0</v>
      </c>
      <c r="V58" s="6"/>
      <c r="W58" s="32">
        <f t="shared" si="4"/>
        <v>0</v>
      </c>
      <c r="X58" s="6"/>
      <c r="Y58" s="6"/>
      <c r="Z58" s="6"/>
      <c r="AA58" s="6"/>
      <c r="AB58" s="6"/>
    </row>
    <row r="59" spans="1:28" ht="27.4" customHeight="1" thickBot="1" x14ac:dyDescent="0.4">
      <c r="A59" s="6"/>
      <c r="B59" s="6"/>
      <c r="C59" s="6"/>
      <c r="D59" s="24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/>
      <c r="T59" s="141"/>
      <c r="U59" s="30">
        <f t="shared" si="3"/>
        <v>0</v>
      </c>
      <c r="V59" s="6"/>
      <c r="W59" s="32">
        <f t="shared" si="4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24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/>
      <c r="T60" s="29"/>
      <c r="U60" s="30">
        <f t="shared" si="3"/>
        <v>0</v>
      </c>
      <c r="V60" s="6"/>
      <c r="W60" s="32">
        <f t="shared" si="4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24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/>
      <c r="T61" s="29"/>
      <c r="U61" s="30">
        <f t="shared" si="3"/>
        <v>0</v>
      </c>
      <c r="V61" s="6"/>
      <c r="W61" s="32">
        <f t="shared" si="4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24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/>
      <c r="T62" s="141"/>
      <c r="U62" s="30">
        <f t="shared" si="3"/>
        <v>0</v>
      </c>
      <c r="V62" s="6"/>
      <c r="W62" s="32">
        <f t="shared" si="4"/>
        <v>0</v>
      </c>
      <c r="X62" s="6"/>
      <c r="Y62" s="6"/>
      <c r="Z62" s="6"/>
      <c r="AA62" s="6"/>
      <c r="AB62" s="6"/>
    </row>
    <row r="63" spans="1:28" ht="27.4" customHeight="1" thickBot="1" x14ac:dyDescent="0.4">
      <c r="A63" s="6"/>
      <c r="B63" s="6"/>
      <c r="C63" s="6"/>
      <c r="D63" s="24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/>
      <c r="T63" s="29"/>
      <c r="U63" s="30">
        <f t="shared" si="3"/>
        <v>0</v>
      </c>
      <c r="V63" s="6"/>
      <c r="W63" s="32">
        <f t="shared" si="4"/>
        <v>0</v>
      </c>
      <c r="X63" s="6"/>
      <c r="Y63" s="6"/>
      <c r="Z63" s="6"/>
      <c r="AA63" s="6"/>
      <c r="AB63" s="6"/>
    </row>
    <row r="64" spans="1:28" ht="27.4" customHeight="1" thickBot="1" x14ac:dyDescent="0.4">
      <c r="A64" s="6"/>
      <c r="B64" s="6"/>
      <c r="C64" s="6"/>
      <c r="D64" s="24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/>
      <c r="T64" s="29"/>
      <c r="U64" s="30">
        <f t="shared" si="3"/>
        <v>0</v>
      </c>
      <c r="V64" s="6"/>
      <c r="W64" s="32">
        <f t="shared" si="4"/>
        <v>0</v>
      </c>
      <c r="X64" s="6"/>
      <c r="Y64" s="6"/>
      <c r="Z64" s="6"/>
      <c r="AA64" s="6"/>
      <c r="AB64" s="6"/>
    </row>
    <row r="65" spans="1:28" ht="25.5" x14ac:dyDescent="0.35">
      <c r="A65" s="178"/>
      <c r="B65" s="6"/>
      <c r="C65" s="48"/>
      <c r="D65" s="247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50"/>
      <c r="P65" s="6"/>
      <c r="Q65" s="6"/>
      <c r="R65" s="6"/>
      <c r="S65" s="6"/>
      <c r="T65" s="6"/>
      <c r="U65" s="39">
        <f>SUM(U3:U64)</f>
        <v>105</v>
      </c>
      <c r="V65" s="6"/>
      <c r="W65" s="41">
        <f>SUM(W3:W64)</f>
        <v>105</v>
      </c>
      <c r="X65" s="6"/>
      <c r="Y65" s="6"/>
      <c r="Z65" s="6"/>
      <c r="AA65" s="6"/>
      <c r="AB65" s="6"/>
    </row>
    <row r="66" spans="1:28" ht="15.6" customHeight="1" x14ac:dyDescent="0.2">
      <c r="A66" s="182"/>
      <c r="B66" s="6"/>
      <c r="C66" s="51"/>
      <c r="D66" s="248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3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.6" customHeight="1" x14ac:dyDescent="0.2">
      <c r="A67" s="182"/>
      <c r="B67" s="6"/>
      <c r="C67" s="51"/>
      <c r="D67" s="248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3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5.6" customHeight="1" x14ac:dyDescent="0.2">
      <c r="A68" s="182"/>
      <c r="B68" s="6"/>
      <c r="C68" s="51"/>
      <c r="D68" s="248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3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5.6" customHeight="1" x14ac:dyDescent="0.2">
      <c r="A69" s="182"/>
      <c r="B69" s="6"/>
      <c r="C69" s="51"/>
      <c r="D69" s="248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3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5.6" customHeight="1" x14ac:dyDescent="0.2">
      <c r="A70" s="182"/>
      <c r="B70" s="6"/>
      <c r="C70" s="51"/>
      <c r="D70" s="248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3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5.6" customHeight="1" x14ac:dyDescent="0.2">
      <c r="A71" s="182"/>
      <c r="B71" s="6"/>
      <c r="C71" s="51"/>
      <c r="D71" s="248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3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15.6" customHeight="1" x14ac:dyDescent="0.2">
      <c r="A72" s="182"/>
      <c r="B72" s="6"/>
      <c r="C72" s="51"/>
      <c r="D72" s="248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3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15.6" customHeight="1" x14ac:dyDescent="0.2">
      <c r="A73" s="182"/>
      <c r="B73" s="6"/>
      <c r="C73" s="51"/>
      <c r="D73" s="248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3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15.6" customHeight="1" x14ac:dyDescent="0.2">
      <c r="A74" s="182"/>
      <c r="B74" s="6"/>
      <c r="C74" s="51"/>
      <c r="D74" s="248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3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15.6" customHeight="1" x14ac:dyDescent="0.2">
      <c r="A75" s="182"/>
      <c r="B75" s="6"/>
      <c r="C75" s="51"/>
      <c r="D75" s="248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3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15.6" customHeight="1" x14ac:dyDescent="0.2">
      <c r="A76" s="182"/>
      <c r="B76" s="6"/>
      <c r="C76" s="51"/>
      <c r="D76" s="248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3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15.6" customHeight="1" x14ac:dyDescent="0.2">
      <c r="A77" s="182"/>
      <c r="B77" s="6"/>
      <c r="C77" s="51"/>
      <c r="D77" s="248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3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15.6" customHeight="1" x14ac:dyDescent="0.2">
      <c r="A78" s="182"/>
      <c r="B78" s="6"/>
      <c r="C78" s="51"/>
      <c r="D78" s="248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3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15.6" customHeight="1" x14ac:dyDescent="0.2">
      <c r="A79" s="179"/>
      <c r="B79" s="6"/>
      <c r="C79" s="54"/>
      <c r="D79" s="249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18.600000000000001" customHeight="1" x14ac:dyDescent="0.2">
      <c r="S80" s="6"/>
      <c r="T80" s="6"/>
      <c r="U80" s="6"/>
      <c r="V80" s="6"/>
      <c r="W80" s="6"/>
    </row>
    <row r="81" spans="19:20" ht="18.600000000000001" customHeight="1" x14ac:dyDescent="0.2">
      <c r="S81" s="6"/>
      <c r="T81" s="6"/>
    </row>
    <row r="82" spans="19:20" ht="18.600000000000001" customHeight="1" x14ac:dyDescent="0.2">
      <c r="S82" s="6"/>
      <c r="T82" s="6"/>
    </row>
    <row r="83" spans="19:20" ht="18.600000000000001" customHeight="1" x14ac:dyDescent="0.2">
      <c r="S83" s="6"/>
      <c r="T83" s="6"/>
    </row>
    <row r="84" spans="19:20" ht="18.600000000000001" customHeight="1" x14ac:dyDescent="0.2">
      <c r="S84" s="6"/>
      <c r="T84" s="6"/>
    </row>
    <row r="85" spans="19:20" ht="18.600000000000001" customHeight="1" x14ac:dyDescent="0.2">
      <c r="S85" s="6"/>
      <c r="T85" s="6"/>
    </row>
    <row r="86" spans="19:20" ht="18.600000000000001" customHeight="1" x14ac:dyDescent="0.2">
      <c r="S86" s="6"/>
      <c r="T86" s="6"/>
    </row>
    <row r="87" spans="19:20" ht="18.600000000000001" customHeight="1" x14ac:dyDescent="0.2">
      <c r="S87" s="6"/>
      <c r="T87" s="6"/>
    </row>
    <row r="88" spans="19:20" ht="18.600000000000001" customHeight="1" x14ac:dyDescent="0.2">
      <c r="S88" s="6"/>
      <c r="T88" s="6"/>
    </row>
    <row r="89" spans="19:20" ht="18.600000000000001" customHeight="1" x14ac:dyDescent="0.2">
      <c r="S89" s="6"/>
      <c r="T89" s="6"/>
    </row>
    <row r="90" spans="19:20" ht="18.600000000000001" customHeight="1" x14ac:dyDescent="0.2">
      <c r="S90" s="6"/>
      <c r="T90" s="6"/>
    </row>
    <row r="91" spans="19:20" ht="18.600000000000001" customHeight="1" x14ac:dyDescent="0.2">
      <c r="S91" s="6"/>
      <c r="T91" s="6"/>
    </row>
    <row r="92" spans="19:20" ht="18.600000000000001" customHeight="1" x14ac:dyDescent="0.2">
      <c r="S92" s="6"/>
      <c r="T92" s="6"/>
    </row>
    <row r="93" spans="19:20" ht="18.600000000000001" customHeight="1" x14ac:dyDescent="0.2">
      <c r="S93" s="6"/>
      <c r="T93" s="6"/>
    </row>
  </sheetData>
  <sortState xmlns:xlrd2="http://schemas.microsoft.com/office/spreadsheetml/2017/richdata2" ref="A3:Q11">
    <sortCondition descending="1" ref="O3:O11"/>
  </sortState>
  <mergeCells count="1">
    <mergeCell ref="B1:G1"/>
  </mergeCells>
  <conditionalFormatting sqref="A3:B50">
    <cfRule type="containsText" dxfId="39" priority="1" stopIfTrue="1" operator="containsText" text="SI">
      <formula>NOT(ISERROR(SEARCH("SI",A3)))</formula>
    </cfRule>
    <cfRule type="containsText" dxfId="38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Roman,Regular"&amp;12&amp;K000000CU F</oddHeader>
    <oddFooter>&amp;L&amp;"Helvetica,Regular"&amp;12&amp;K000000&amp;P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Y134"/>
  <sheetViews>
    <sheetView showGridLines="0" zoomScale="70" zoomScaleNormal="70" workbookViewId="0">
      <selection activeCell="M51" sqref="M51"/>
    </sheetView>
  </sheetViews>
  <sheetFormatPr defaultColWidth="8.85546875" defaultRowHeight="18.600000000000001" customHeight="1" x14ac:dyDescent="0.2"/>
  <cols>
    <col min="1" max="1" width="8.7109375" style="1" customWidth="1"/>
    <col min="2" max="2" width="43.140625" style="1" customWidth="1"/>
    <col min="3" max="21" width="10.7109375" style="1" customWidth="1"/>
    <col min="22" max="22" width="14" style="1" customWidth="1"/>
    <col min="23" max="23" width="41.140625" style="1" customWidth="1"/>
    <col min="24" max="259" width="8.85546875" style="1" customWidth="1"/>
  </cols>
  <sheetData>
    <row r="1" spans="1:23" ht="15.6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16.149999999999999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</row>
    <row r="3" spans="1:23" ht="20.100000000000001" customHeight="1" thickBot="1" x14ac:dyDescent="0.3">
      <c r="A3" s="88"/>
      <c r="B3" s="89" t="s">
        <v>3</v>
      </c>
      <c r="C3" s="89" t="s">
        <v>120</v>
      </c>
      <c r="D3" s="89" t="s">
        <v>121</v>
      </c>
      <c r="E3" s="90" t="s">
        <v>122</v>
      </c>
      <c r="F3" s="91" t="s">
        <v>123</v>
      </c>
      <c r="G3" s="91" t="s">
        <v>124</v>
      </c>
      <c r="H3" s="91" t="s">
        <v>125</v>
      </c>
      <c r="I3" s="91" t="s">
        <v>126</v>
      </c>
      <c r="J3" s="91" t="s">
        <v>127</v>
      </c>
      <c r="K3" s="91" t="s">
        <v>128</v>
      </c>
      <c r="L3" s="91" t="s">
        <v>129</v>
      </c>
      <c r="M3" s="91" t="s">
        <v>130</v>
      </c>
      <c r="N3" s="91" t="s">
        <v>131</v>
      </c>
      <c r="O3" s="91" t="s">
        <v>132</v>
      </c>
      <c r="P3" s="91" t="s">
        <v>133</v>
      </c>
      <c r="Q3" s="91" t="s">
        <v>134</v>
      </c>
      <c r="R3" s="91" t="s">
        <v>135</v>
      </c>
      <c r="S3" s="91" t="s">
        <v>177</v>
      </c>
      <c r="T3" s="91" t="s">
        <v>178</v>
      </c>
      <c r="U3" s="91" t="s">
        <v>179</v>
      </c>
      <c r="V3" s="91" t="s">
        <v>99</v>
      </c>
      <c r="W3" s="92"/>
    </row>
    <row r="4" spans="1:23" ht="20.100000000000001" customHeight="1" thickBot="1" x14ac:dyDescent="0.3">
      <c r="A4" s="100">
        <v>10</v>
      </c>
      <c r="B4" s="100" t="s">
        <v>142</v>
      </c>
      <c r="C4" s="96">
        <f>'S1 M'!U3</f>
        <v>0</v>
      </c>
      <c r="D4" s="96">
        <f>'S1 F'!U3</f>
        <v>0</v>
      </c>
      <c r="E4" s="97">
        <f>'S2 M'!U3</f>
        <v>0</v>
      </c>
      <c r="F4" s="98">
        <f>'S2 F'!U3</f>
        <v>0</v>
      </c>
      <c r="G4" s="98">
        <f>'S3 M'!V3</f>
        <v>9</v>
      </c>
      <c r="H4" s="98">
        <f>('S3 M'!V3)</f>
        <v>9</v>
      </c>
      <c r="I4" s="98">
        <f>('S4 M'!V3)</f>
        <v>0</v>
      </c>
      <c r="J4" s="98">
        <f>('S4 F'!V3)</f>
        <v>35</v>
      </c>
      <c r="K4" s="98">
        <f>('M1 M'!V3)</f>
        <v>47</v>
      </c>
      <c r="L4" s="98">
        <f>('M1 F'!V3)</f>
        <v>0</v>
      </c>
      <c r="M4" s="98">
        <f>('M2 M'!V3)</f>
        <v>70</v>
      </c>
      <c r="N4" s="98">
        <f>('M2 F'!V3)</f>
        <v>0</v>
      </c>
      <c r="O4" s="98">
        <f>('M3 M '!V3)</f>
        <v>0</v>
      </c>
      <c r="P4" s="98">
        <f>('M3 F'!V3)</f>
        <v>0</v>
      </c>
      <c r="Q4" s="98">
        <f>'M4 M'!V3</f>
        <v>0</v>
      </c>
      <c r="R4" s="98">
        <f>'M4 F'!V3</f>
        <v>25</v>
      </c>
      <c r="S4" s="98">
        <f>'M5 M'!V3</f>
        <v>0</v>
      </c>
      <c r="T4" s="98">
        <f>'M5 F'!V3</f>
        <v>0</v>
      </c>
      <c r="U4" s="98">
        <f>'M6 M'!V3</f>
        <v>0</v>
      </c>
      <c r="V4" s="99">
        <f>SUM(C4:U4)</f>
        <v>195</v>
      </c>
      <c r="W4" s="100" t="s">
        <v>142</v>
      </c>
    </row>
    <row r="5" spans="1:23" ht="20.100000000000001" customHeight="1" thickBot="1" x14ac:dyDescent="0.3">
      <c r="A5" s="100">
        <v>48</v>
      </c>
      <c r="B5" s="100" t="s">
        <v>143</v>
      </c>
      <c r="C5" s="96">
        <f>'S1 M'!U4</f>
        <v>0</v>
      </c>
      <c r="D5" s="96">
        <f>'S1 F'!U4</f>
        <v>0</v>
      </c>
      <c r="E5" s="97">
        <f>'S2 M'!U4</f>
        <v>0</v>
      </c>
      <c r="F5" s="98">
        <f>'S2 F'!U4</f>
        <v>0</v>
      </c>
      <c r="G5" s="98">
        <f>'S3 M'!V4</f>
        <v>0</v>
      </c>
      <c r="H5" s="98">
        <f>('S3 M'!V4)</f>
        <v>0</v>
      </c>
      <c r="I5" s="98">
        <f>('S4 M'!V4)</f>
        <v>0</v>
      </c>
      <c r="J5" s="98">
        <f>('S4 F'!V4)</f>
        <v>0</v>
      </c>
      <c r="K5" s="98">
        <f>('M1 M'!V4)</f>
        <v>0</v>
      </c>
      <c r="L5" s="98">
        <f>('M1 F'!V4)</f>
        <v>0</v>
      </c>
      <c r="M5" s="98">
        <f>('M2 M'!V4)</f>
        <v>0</v>
      </c>
      <c r="N5" s="98">
        <f>('M2 F'!V4)</f>
        <v>0</v>
      </c>
      <c r="O5" s="98">
        <f>('M3 M '!V4)</f>
        <v>20</v>
      </c>
      <c r="P5" s="98">
        <f>('M3 F'!V4)</f>
        <v>0</v>
      </c>
      <c r="Q5" s="98">
        <f>'M4 M'!V4</f>
        <v>65</v>
      </c>
      <c r="R5" s="98">
        <f>'M4 F'!V4</f>
        <v>0</v>
      </c>
      <c r="S5" s="98">
        <f>'M5 M'!V4</f>
        <v>0</v>
      </c>
      <c r="T5" s="98">
        <f>'M5 F'!V4</f>
        <v>0</v>
      </c>
      <c r="U5" s="98">
        <f>'M6 M'!V4</f>
        <v>0</v>
      </c>
      <c r="V5" s="99">
        <f t="shared" ref="V5:V65" si="0">SUM(C5:U5)</f>
        <v>85</v>
      </c>
      <c r="W5" s="100" t="s">
        <v>143</v>
      </c>
    </row>
    <row r="6" spans="1:23" ht="20.100000000000001" customHeight="1" thickBot="1" x14ac:dyDescent="0.3">
      <c r="A6" s="100">
        <v>1132</v>
      </c>
      <c r="B6" s="100" t="s">
        <v>144</v>
      </c>
      <c r="C6" s="96">
        <f>'S1 M'!U5</f>
        <v>0</v>
      </c>
      <c r="D6" s="96">
        <f>'S1 F'!U5</f>
        <v>0</v>
      </c>
      <c r="E6" s="97">
        <f>'S2 M'!U5</f>
        <v>0</v>
      </c>
      <c r="F6" s="98">
        <f>'S2 F'!U5</f>
        <v>0</v>
      </c>
      <c r="G6" s="98">
        <f>'S3 M'!V5</f>
        <v>0</v>
      </c>
      <c r="H6" s="98">
        <f>('S3 M'!V5)</f>
        <v>0</v>
      </c>
      <c r="I6" s="98">
        <f>('S4 M'!V5)</f>
        <v>0</v>
      </c>
      <c r="J6" s="98">
        <f>('S4 F'!V5)</f>
        <v>0</v>
      </c>
      <c r="K6" s="98">
        <f>('M1 M'!V5)</f>
        <v>0</v>
      </c>
      <c r="L6" s="98">
        <f>('M1 F'!V5)</f>
        <v>0</v>
      </c>
      <c r="M6" s="98">
        <f>('M2 M'!V5)</f>
        <v>0</v>
      </c>
      <c r="N6" s="98">
        <f>('M2 F'!V5)</f>
        <v>0</v>
      </c>
      <c r="O6" s="98">
        <f>('M3 M '!V5)</f>
        <v>0</v>
      </c>
      <c r="P6" s="98">
        <f>('M3 F'!V5)</f>
        <v>45</v>
      </c>
      <c r="Q6" s="98">
        <f>'M4 M'!V5</f>
        <v>0</v>
      </c>
      <c r="R6" s="98">
        <f>'M4 F'!V5</f>
        <v>0</v>
      </c>
      <c r="S6" s="98">
        <f>'M5 M'!V5</f>
        <v>0</v>
      </c>
      <c r="T6" s="98">
        <f>'M5 F'!V5</f>
        <v>0</v>
      </c>
      <c r="U6" s="98">
        <f>'M6 M'!V5</f>
        <v>0</v>
      </c>
      <c r="V6" s="99">
        <f t="shared" si="0"/>
        <v>45</v>
      </c>
      <c r="W6" s="100" t="s">
        <v>144</v>
      </c>
    </row>
    <row r="7" spans="1:23" ht="20.100000000000001" customHeight="1" thickBot="1" x14ac:dyDescent="0.3">
      <c r="A7" s="100">
        <v>1140</v>
      </c>
      <c r="B7" s="100" t="s">
        <v>145</v>
      </c>
      <c r="C7" s="96">
        <f>'S1 M'!U6</f>
        <v>0</v>
      </c>
      <c r="D7" s="96">
        <f>'S1 F'!U6</f>
        <v>0</v>
      </c>
      <c r="E7" s="97">
        <f>'S2 M'!U6</f>
        <v>0</v>
      </c>
      <c r="F7" s="98">
        <f>'S2 F'!U6</f>
        <v>0</v>
      </c>
      <c r="G7" s="98">
        <f>'S3 M'!V6</f>
        <v>0</v>
      </c>
      <c r="H7" s="98">
        <f>('S3 M'!V6)</f>
        <v>0</v>
      </c>
      <c r="I7" s="98">
        <f>('S4 M'!V6)</f>
        <v>0</v>
      </c>
      <c r="J7" s="98">
        <f>('S4 F'!V6)</f>
        <v>0</v>
      </c>
      <c r="K7" s="98">
        <f>('M1 M'!V6)</f>
        <v>15</v>
      </c>
      <c r="L7" s="98">
        <f>('M1 F'!V6)</f>
        <v>0</v>
      </c>
      <c r="M7" s="98">
        <f>('M2 M'!V6)</f>
        <v>0</v>
      </c>
      <c r="N7" s="98">
        <f>('M2 F'!V6)</f>
        <v>0</v>
      </c>
      <c r="O7" s="98">
        <f>('M3 M '!V6)</f>
        <v>0</v>
      </c>
      <c r="P7" s="98">
        <f>('M3 F'!V6)</f>
        <v>0</v>
      </c>
      <c r="Q7" s="98">
        <f>'M4 M'!V6</f>
        <v>0</v>
      </c>
      <c r="R7" s="98">
        <f>'M4 F'!V6</f>
        <v>0</v>
      </c>
      <c r="S7" s="98">
        <f>'M5 M'!V6</f>
        <v>55</v>
      </c>
      <c r="T7" s="98">
        <f>'M5 F'!V6</f>
        <v>0</v>
      </c>
      <c r="U7" s="98">
        <f>'M6 M'!V6</f>
        <v>0</v>
      </c>
      <c r="V7" s="99">
        <f t="shared" si="0"/>
        <v>70</v>
      </c>
      <c r="W7" s="100" t="s">
        <v>145</v>
      </c>
    </row>
    <row r="8" spans="1:23" ht="20.100000000000001" customHeight="1" thickBot="1" x14ac:dyDescent="0.3">
      <c r="A8" s="100">
        <v>1172</v>
      </c>
      <c r="B8" s="100" t="s">
        <v>146</v>
      </c>
      <c r="C8" s="96">
        <f>'S1 M'!U7</f>
        <v>0</v>
      </c>
      <c r="D8" s="96">
        <f>'S1 F'!U7</f>
        <v>0</v>
      </c>
      <c r="E8" s="97">
        <f>'S2 M'!U7</f>
        <v>0</v>
      </c>
      <c r="F8" s="98">
        <f>'S2 F'!U7</f>
        <v>0</v>
      </c>
      <c r="G8" s="98">
        <f>'S3 M'!V7</f>
        <v>0</v>
      </c>
      <c r="H8" s="98">
        <f>('S3 M'!V7)</f>
        <v>0</v>
      </c>
      <c r="I8" s="98">
        <f>('S4 M'!V7)</f>
        <v>0</v>
      </c>
      <c r="J8" s="98">
        <f>('S4 F'!V7)</f>
        <v>0</v>
      </c>
      <c r="K8" s="98">
        <f>('M1 M'!V7)</f>
        <v>5</v>
      </c>
      <c r="L8" s="98">
        <f>('M1 F'!V7)</f>
        <v>0</v>
      </c>
      <c r="M8" s="98">
        <f>('M2 M'!V7)</f>
        <v>0</v>
      </c>
      <c r="N8" s="98">
        <f>('M2 F'!V7)</f>
        <v>0</v>
      </c>
      <c r="O8" s="98">
        <f>('M3 M '!V7)</f>
        <v>0</v>
      </c>
      <c r="P8" s="98">
        <f>('M3 F'!V7)</f>
        <v>0</v>
      </c>
      <c r="Q8" s="98">
        <f>'M4 M'!V7</f>
        <v>25</v>
      </c>
      <c r="R8" s="98">
        <f>'M4 F'!V7</f>
        <v>45</v>
      </c>
      <c r="S8" s="98">
        <f>'M5 M'!V7</f>
        <v>65</v>
      </c>
      <c r="T8" s="98">
        <f>'M5 F'!V7</f>
        <v>0</v>
      </c>
      <c r="U8" s="98">
        <f>'M6 M'!V7</f>
        <v>0</v>
      </c>
      <c r="V8" s="99">
        <f t="shared" si="0"/>
        <v>140</v>
      </c>
      <c r="W8" s="100" t="s">
        <v>146</v>
      </c>
    </row>
    <row r="9" spans="1:23" ht="20.100000000000001" customHeight="1" thickBot="1" x14ac:dyDescent="0.3">
      <c r="A9" s="100">
        <v>1174</v>
      </c>
      <c r="B9" s="100" t="s">
        <v>147</v>
      </c>
      <c r="C9" s="96">
        <f>'S1 M'!U8</f>
        <v>0</v>
      </c>
      <c r="D9" s="96">
        <f>'S1 F'!U8</f>
        <v>0</v>
      </c>
      <c r="E9" s="97">
        <f>'S2 M'!U8</f>
        <v>0</v>
      </c>
      <c r="F9" s="98">
        <f>'S2 F'!U8</f>
        <v>0</v>
      </c>
      <c r="G9" s="98">
        <f>'S3 M'!V8</f>
        <v>0</v>
      </c>
      <c r="H9" s="98">
        <f>('S3 M'!V8)</f>
        <v>0</v>
      </c>
      <c r="I9" s="98">
        <f>('S4 M'!V8)</f>
        <v>0</v>
      </c>
      <c r="J9" s="98">
        <f>('S4 F'!V8)</f>
        <v>0</v>
      </c>
      <c r="K9" s="98">
        <f>('M1 M'!V8)</f>
        <v>0</v>
      </c>
      <c r="L9" s="98">
        <f>('M1 F'!V8)</f>
        <v>0</v>
      </c>
      <c r="M9" s="98">
        <f>('M2 M'!V8)</f>
        <v>0</v>
      </c>
      <c r="N9" s="98">
        <f>('M2 F'!V8)</f>
        <v>0</v>
      </c>
      <c r="O9" s="98">
        <f>('M3 M '!V8)</f>
        <v>9</v>
      </c>
      <c r="P9" s="98">
        <f>('M3 F'!V8)</f>
        <v>25</v>
      </c>
      <c r="Q9" s="98">
        <f>'M4 M'!V8</f>
        <v>0</v>
      </c>
      <c r="R9" s="98">
        <f>'M4 F'!V8</f>
        <v>0</v>
      </c>
      <c r="S9" s="98">
        <f>'M5 M'!V8</f>
        <v>0</v>
      </c>
      <c r="T9" s="98">
        <f>'M5 F'!V8</f>
        <v>0</v>
      </c>
      <c r="U9" s="98">
        <f>'M6 M'!V8</f>
        <v>0</v>
      </c>
      <c r="V9" s="99">
        <f t="shared" si="0"/>
        <v>34</v>
      </c>
      <c r="W9" s="100" t="s">
        <v>147</v>
      </c>
    </row>
    <row r="10" spans="1:23" ht="20.100000000000001" customHeight="1" thickBot="1" x14ac:dyDescent="0.3">
      <c r="A10" s="100">
        <v>1180</v>
      </c>
      <c r="B10" s="100" t="s">
        <v>148</v>
      </c>
      <c r="C10" s="96">
        <f>'S1 M'!U9</f>
        <v>0</v>
      </c>
      <c r="D10" s="96">
        <f>'S1 F'!U9</f>
        <v>0</v>
      </c>
      <c r="E10" s="97">
        <f>'S2 M'!U9</f>
        <v>0</v>
      </c>
      <c r="F10" s="98">
        <f>'S2 F'!U9</f>
        <v>0</v>
      </c>
      <c r="G10" s="98">
        <f>'S3 M'!V9</f>
        <v>0</v>
      </c>
      <c r="H10" s="98">
        <f>('S3 M'!V9)</f>
        <v>0</v>
      </c>
      <c r="I10" s="98">
        <f>('S4 M'!V9)</f>
        <v>0</v>
      </c>
      <c r="J10" s="98">
        <f>('S4 F'!V9)</f>
        <v>0</v>
      </c>
      <c r="K10" s="98">
        <f>('M1 M'!V9)</f>
        <v>5</v>
      </c>
      <c r="L10" s="98">
        <f>('M1 F'!V9)</f>
        <v>0</v>
      </c>
      <c r="M10" s="98">
        <f>('M2 M'!V9)</f>
        <v>0</v>
      </c>
      <c r="N10" s="98">
        <f>('M2 F'!V9)</f>
        <v>0</v>
      </c>
      <c r="O10" s="98">
        <f>('M3 M '!V9)</f>
        <v>40</v>
      </c>
      <c r="P10" s="98">
        <f>('M3 F'!V9)</f>
        <v>0</v>
      </c>
      <c r="Q10" s="98">
        <f>'M4 M'!V9</f>
        <v>0</v>
      </c>
      <c r="R10" s="98">
        <f>'M4 F'!V9</f>
        <v>17</v>
      </c>
      <c r="S10" s="98">
        <f>'M5 M'!V9</f>
        <v>0</v>
      </c>
      <c r="T10" s="98">
        <f>'M5 F'!V9</f>
        <v>0</v>
      </c>
      <c r="U10" s="98">
        <f>'M6 M'!V9</f>
        <v>0</v>
      </c>
      <c r="V10" s="99">
        <f t="shared" si="0"/>
        <v>62</v>
      </c>
      <c r="W10" s="100" t="s">
        <v>148</v>
      </c>
    </row>
    <row r="11" spans="1:23" ht="20.100000000000001" customHeight="1" thickBot="1" x14ac:dyDescent="0.3">
      <c r="A11" s="100">
        <v>1298</v>
      </c>
      <c r="B11" s="100" t="s">
        <v>149</v>
      </c>
      <c r="C11" s="96">
        <f>'S1 M'!U10</f>
        <v>55</v>
      </c>
      <c r="D11" s="96">
        <f>'S1 F'!U10</f>
        <v>45</v>
      </c>
      <c r="E11" s="97">
        <f>'S2 M'!U10</f>
        <v>0</v>
      </c>
      <c r="F11" s="98">
        <f>'S2 F'!U10</f>
        <v>0</v>
      </c>
      <c r="G11" s="98">
        <f>'S3 M'!V10</f>
        <v>0</v>
      </c>
      <c r="H11" s="98">
        <f>('S3 M'!V10)</f>
        <v>0</v>
      </c>
      <c r="I11" s="98">
        <f>('S4 M'!V10)</f>
        <v>0</v>
      </c>
      <c r="J11" s="98">
        <f>('S4 F'!V10)</f>
        <v>0</v>
      </c>
      <c r="K11" s="98">
        <f>('M1 M'!V10)</f>
        <v>0</v>
      </c>
      <c r="L11" s="98">
        <f>('M1 F'!V10)</f>
        <v>0</v>
      </c>
      <c r="M11" s="98">
        <f>('M2 M'!V10)</f>
        <v>0</v>
      </c>
      <c r="N11" s="98">
        <f>('M2 F'!V10)</f>
        <v>0</v>
      </c>
      <c r="O11" s="98">
        <f>('M3 M '!V10)</f>
        <v>0</v>
      </c>
      <c r="P11" s="98">
        <f>('M3 F'!V10)</f>
        <v>0</v>
      </c>
      <c r="Q11" s="98">
        <f>'M4 M'!V10</f>
        <v>0</v>
      </c>
      <c r="R11" s="98">
        <f>'M4 F'!V10</f>
        <v>0</v>
      </c>
      <c r="S11" s="98">
        <f>'M5 M'!V10</f>
        <v>0</v>
      </c>
      <c r="T11" s="98">
        <f>'M5 F'!V10</f>
        <v>0</v>
      </c>
      <c r="U11" s="98">
        <f>'M6 M'!V10</f>
        <v>0</v>
      </c>
      <c r="V11" s="99">
        <f t="shared" si="0"/>
        <v>100</v>
      </c>
      <c r="W11" s="100" t="s">
        <v>149</v>
      </c>
    </row>
    <row r="12" spans="1:23" ht="20.100000000000001" customHeight="1" thickBot="1" x14ac:dyDescent="0.3">
      <c r="A12" s="100">
        <v>1317</v>
      </c>
      <c r="B12" s="100" t="s">
        <v>150</v>
      </c>
      <c r="C12" s="96">
        <f>'S1 M'!U11</f>
        <v>0</v>
      </c>
      <c r="D12" s="96">
        <f>'S1 F'!U11</f>
        <v>0</v>
      </c>
      <c r="E12" s="97">
        <f>'S2 M'!U11</f>
        <v>0</v>
      </c>
      <c r="F12" s="98">
        <f>'S2 F'!U11</f>
        <v>0</v>
      </c>
      <c r="G12" s="98">
        <f>'S3 M'!V11</f>
        <v>0</v>
      </c>
      <c r="H12" s="98">
        <f>('S3 M'!V11)</f>
        <v>0</v>
      </c>
      <c r="I12" s="98">
        <f>('S4 M'!V11)</f>
        <v>0</v>
      </c>
      <c r="J12" s="98">
        <f>('S4 F'!V11)</f>
        <v>0</v>
      </c>
      <c r="K12" s="98">
        <f>('M1 M'!V11)</f>
        <v>0</v>
      </c>
      <c r="L12" s="98">
        <f>('M1 F'!V11)</f>
        <v>0</v>
      </c>
      <c r="M12" s="98">
        <f>('M2 M'!V11)</f>
        <v>0</v>
      </c>
      <c r="N12" s="98">
        <f>('M2 F'!V11)</f>
        <v>0</v>
      </c>
      <c r="O12" s="98">
        <f>('M3 M '!V11)</f>
        <v>0</v>
      </c>
      <c r="P12" s="98">
        <f>('M3 F'!V11)</f>
        <v>0</v>
      </c>
      <c r="Q12" s="98">
        <f>'M4 M'!V11</f>
        <v>0</v>
      </c>
      <c r="R12" s="98">
        <f>'M4 F'!V11</f>
        <v>0</v>
      </c>
      <c r="S12" s="98">
        <f>'M5 M'!V11</f>
        <v>0</v>
      </c>
      <c r="T12" s="98">
        <f>'M5 F'!V11</f>
        <v>0</v>
      </c>
      <c r="U12" s="98">
        <f>'M6 M'!V11</f>
        <v>30</v>
      </c>
      <c r="V12" s="99">
        <f t="shared" si="0"/>
        <v>30</v>
      </c>
      <c r="W12" s="100" t="s">
        <v>150</v>
      </c>
    </row>
    <row r="13" spans="1:23" ht="20.100000000000001" customHeight="1" thickBot="1" x14ac:dyDescent="0.3">
      <c r="A13" s="100">
        <v>1347</v>
      </c>
      <c r="B13" s="100" t="s">
        <v>45</v>
      </c>
      <c r="C13" s="96">
        <f>'S1 M'!U12</f>
        <v>0</v>
      </c>
      <c r="D13" s="96">
        <f>'S1 F'!U12</f>
        <v>0</v>
      </c>
      <c r="E13" s="97">
        <f>'S2 M'!U12</f>
        <v>0</v>
      </c>
      <c r="F13" s="98">
        <f>'S2 F'!U12</f>
        <v>0</v>
      </c>
      <c r="G13" s="98">
        <f>'S3 M'!V12</f>
        <v>0</v>
      </c>
      <c r="H13" s="98">
        <f>('S3 M'!V12)</f>
        <v>0</v>
      </c>
      <c r="I13" s="98">
        <f>('S4 M'!V12)</f>
        <v>0</v>
      </c>
      <c r="J13" s="98">
        <f>('S4 F'!V12)</f>
        <v>0</v>
      </c>
      <c r="K13" s="98">
        <f>('M1 M'!V12)</f>
        <v>0</v>
      </c>
      <c r="L13" s="98">
        <f>('M1 F'!V12)</f>
        <v>0</v>
      </c>
      <c r="M13" s="98">
        <f>('M2 M'!V12)</f>
        <v>9</v>
      </c>
      <c r="N13" s="98">
        <f>('M2 F'!V12)</f>
        <v>0</v>
      </c>
      <c r="O13" s="98">
        <f>('M3 M '!V12)</f>
        <v>0</v>
      </c>
      <c r="P13" s="98">
        <f>('M3 F'!V12)</f>
        <v>0</v>
      </c>
      <c r="Q13" s="98">
        <f>'M4 M'!V12</f>
        <v>0</v>
      </c>
      <c r="R13" s="98">
        <f>'M4 F'!V12</f>
        <v>0</v>
      </c>
      <c r="S13" s="98">
        <f>'M5 M'!V12</f>
        <v>0</v>
      </c>
      <c r="T13" s="98">
        <f>'M5 F'!V12</f>
        <v>45</v>
      </c>
      <c r="U13" s="98">
        <f>'M6 M'!V12</f>
        <v>0</v>
      </c>
      <c r="V13" s="99">
        <f t="shared" si="0"/>
        <v>54</v>
      </c>
      <c r="W13" s="100" t="s">
        <v>45</v>
      </c>
    </row>
    <row r="14" spans="1:23" ht="20.100000000000001" customHeight="1" thickBot="1" x14ac:dyDescent="0.3">
      <c r="A14" s="100">
        <v>1451</v>
      </c>
      <c r="B14" s="100" t="s">
        <v>151</v>
      </c>
      <c r="C14" s="96">
        <f>'S1 M'!U13</f>
        <v>25</v>
      </c>
      <c r="D14" s="96">
        <f>'S1 F'!U13</f>
        <v>25</v>
      </c>
      <c r="E14" s="97">
        <f>'S2 M'!U13</f>
        <v>0</v>
      </c>
      <c r="F14" s="98">
        <f>'S2 F'!U13</f>
        <v>0</v>
      </c>
      <c r="G14" s="98">
        <f>'S3 M'!V13</f>
        <v>0</v>
      </c>
      <c r="H14" s="98">
        <f>('S3 M'!V13)</f>
        <v>0</v>
      </c>
      <c r="I14" s="98">
        <f>('S4 M'!V13)</f>
        <v>0</v>
      </c>
      <c r="J14" s="98">
        <f>('S4 F'!V13)</f>
        <v>0</v>
      </c>
      <c r="K14" s="98">
        <f>('M1 M'!V13)</f>
        <v>0</v>
      </c>
      <c r="L14" s="98">
        <f>('M1 F'!V13)</f>
        <v>0</v>
      </c>
      <c r="M14" s="98">
        <f>('M2 M'!V13)</f>
        <v>0</v>
      </c>
      <c r="N14" s="98">
        <f>('M2 F'!V13)</f>
        <v>0</v>
      </c>
      <c r="O14" s="98">
        <f>('M3 M '!V13)</f>
        <v>0</v>
      </c>
      <c r="P14" s="98">
        <f>('M3 F'!V13)</f>
        <v>0</v>
      </c>
      <c r="Q14" s="98">
        <f>'M4 M'!V13</f>
        <v>0</v>
      </c>
      <c r="R14" s="98">
        <f>'M4 F'!V13</f>
        <v>0</v>
      </c>
      <c r="S14" s="98">
        <f>'M5 M'!V13</f>
        <v>0</v>
      </c>
      <c r="T14" s="98">
        <f>'M5 F'!V13</f>
        <v>0</v>
      </c>
      <c r="U14" s="98">
        <f>'M6 M'!V13</f>
        <v>0</v>
      </c>
      <c r="V14" s="99">
        <f t="shared" si="0"/>
        <v>50</v>
      </c>
      <c r="W14" s="100" t="s">
        <v>151</v>
      </c>
    </row>
    <row r="15" spans="1:23" ht="20.100000000000001" customHeight="1" thickBot="1" x14ac:dyDescent="0.3">
      <c r="A15" s="100">
        <v>1757</v>
      </c>
      <c r="B15" s="100" t="s">
        <v>152</v>
      </c>
      <c r="C15" s="96">
        <f>'S1 M'!U14</f>
        <v>0</v>
      </c>
      <c r="D15" s="96">
        <f>'S1 F'!U14</f>
        <v>0</v>
      </c>
      <c r="E15" s="97">
        <f>'S2 M'!U14</f>
        <v>0</v>
      </c>
      <c r="F15" s="98">
        <f>'S2 F'!U14</f>
        <v>0</v>
      </c>
      <c r="G15" s="98">
        <f>'S3 M'!V14</f>
        <v>30</v>
      </c>
      <c r="H15" s="98">
        <f>('S3 M'!V14)</f>
        <v>30</v>
      </c>
      <c r="I15" s="98">
        <f>('S4 M'!V14)</f>
        <v>0</v>
      </c>
      <c r="J15" s="98">
        <f>('S4 F'!V14)</f>
        <v>25</v>
      </c>
      <c r="K15" s="98">
        <f>('M1 M'!V14)</f>
        <v>60</v>
      </c>
      <c r="L15" s="98">
        <f>('M1 F'!V14)</f>
        <v>0</v>
      </c>
      <c r="M15" s="98">
        <f>('M2 M'!V14)</f>
        <v>80</v>
      </c>
      <c r="N15" s="98">
        <f>('M2 F'!V14)</f>
        <v>0</v>
      </c>
      <c r="O15" s="98">
        <f>('M3 M '!V14)</f>
        <v>0</v>
      </c>
      <c r="P15" s="98">
        <f>('M3 F'!V14)</f>
        <v>0</v>
      </c>
      <c r="Q15" s="98">
        <f>'M4 M'!V14</f>
        <v>0</v>
      </c>
      <c r="R15" s="98">
        <f>'M4 F'!V14</f>
        <v>0</v>
      </c>
      <c r="S15" s="98">
        <f>'M5 M'!V14</f>
        <v>0</v>
      </c>
      <c r="T15" s="98">
        <f>'M5 F'!V14</f>
        <v>0</v>
      </c>
      <c r="U15" s="98">
        <f>'M6 M'!V14</f>
        <v>0</v>
      </c>
      <c r="V15" s="99">
        <f t="shared" si="0"/>
        <v>225</v>
      </c>
      <c r="W15" s="100" t="s">
        <v>152</v>
      </c>
    </row>
    <row r="16" spans="1:23" ht="20.100000000000001" customHeight="1" thickBot="1" x14ac:dyDescent="0.3">
      <c r="A16" s="100">
        <v>1773</v>
      </c>
      <c r="B16" s="100" t="s">
        <v>71</v>
      </c>
      <c r="C16" s="96">
        <f>'S1 M'!U15</f>
        <v>0</v>
      </c>
      <c r="D16" s="96">
        <f>'S1 F'!U15</f>
        <v>0</v>
      </c>
      <c r="E16" s="97">
        <f>'S2 M'!U15</f>
        <v>35</v>
      </c>
      <c r="F16" s="98">
        <f>'S2 F'!U15</f>
        <v>0</v>
      </c>
      <c r="G16" s="98">
        <f>'S3 M'!V15</f>
        <v>0</v>
      </c>
      <c r="H16" s="98">
        <f>('S3 M'!V15)</f>
        <v>0</v>
      </c>
      <c r="I16" s="98">
        <f>('S4 M'!V15)</f>
        <v>0</v>
      </c>
      <c r="J16" s="98">
        <f>('S4 F'!V15)</f>
        <v>0</v>
      </c>
      <c r="K16" s="98">
        <f>('M1 M'!V15)</f>
        <v>0</v>
      </c>
      <c r="L16" s="98">
        <f>('M1 F'!V15)</f>
        <v>0</v>
      </c>
      <c r="M16" s="98">
        <f>('M2 M'!V15)</f>
        <v>0</v>
      </c>
      <c r="N16" s="98">
        <f>('M2 F'!V15)</f>
        <v>0</v>
      </c>
      <c r="O16" s="98">
        <f>('M3 M '!V15)</f>
        <v>0</v>
      </c>
      <c r="P16" s="98">
        <f>('M3 F'!V15)</f>
        <v>0</v>
      </c>
      <c r="Q16" s="98">
        <f>'M4 M'!V15</f>
        <v>0</v>
      </c>
      <c r="R16" s="98">
        <f>'M4 F'!V15</f>
        <v>0</v>
      </c>
      <c r="S16" s="98">
        <f>'M5 M'!V15</f>
        <v>0</v>
      </c>
      <c r="T16" s="98">
        <f>'M5 F'!V15</f>
        <v>0</v>
      </c>
      <c r="U16" s="98">
        <f>'M6 M'!V15</f>
        <v>0</v>
      </c>
      <c r="V16" s="99">
        <f t="shared" si="0"/>
        <v>35</v>
      </c>
      <c r="W16" s="100" t="s">
        <v>71</v>
      </c>
    </row>
    <row r="17" spans="1:23" ht="20.100000000000001" customHeight="1" thickBot="1" x14ac:dyDescent="0.3">
      <c r="A17" s="100">
        <v>1843</v>
      </c>
      <c r="B17" s="100" t="s">
        <v>153</v>
      </c>
      <c r="C17" s="96">
        <f>'S1 M'!U16</f>
        <v>0</v>
      </c>
      <c r="D17" s="96">
        <f>'S1 F'!U16</f>
        <v>0</v>
      </c>
      <c r="E17" s="97">
        <f>'S2 M'!U16</f>
        <v>0</v>
      </c>
      <c r="F17" s="98">
        <f>'S2 F'!U16</f>
        <v>0</v>
      </c>
      <c r="G17" s="98">
        <f>'S3 M'!V16</f>
        <v>0</v>
      </c>
      <c r="H17" s="98">
        <f>('S3 M'!V16)</f>
        <v>0</v>
      </c>
      <c r="I17" s="98">
        <f>('S4 M'!V16)</f>
        <v>0</v>
      </c>
      <c r="J17" s="98">
        <f>('S4 F'!V16)</f>
        <v>0</v>
      </c>
      <c r="K17" s="98">
        <f>('M1 M'!V16)</f>
        <v>0</v>
      </c>
      <c r="L17" s="98">
        <f>('M1 F'!V16)</f>
        <v>0</v>
      </c>
      <c r="M17" s="98">
        <f>('M2 M'!V16)</f>
        <v>0</v>
      </c>
      <c r="N17" s="98">
        <f>('M2 F'!V16)</f>
        <v>0</v>
      </c>
      <c r="O17" s="98">
        <f>('M3 M '!V16)</f>
        <v>0</v>
      </c>
      <c r="P17" s="98">
        <f>('M3 F'!V16)</f>
        <v>0</v>
      </c>
      <c r="Q17" s="98">
        <f>'M4 M'!V16</f>
        <v>2</v>
      </c>
      <c r="R17" s="98">
        <f>'M4 F'!V16</f>
        <v>35</v>
      </c>
      <c r="S17" s="98">
        <f>'M5 M'!V16</f>
        <v>0</v>
      </c>
      <c r="T17" s="98">
        <f>'M5 F'!V16</f>
        <v>0</v>
      </c>
      <c r="U17" s="98">
        <f>'M6 M'!V16</f>
        <v>0</v>
      </c>
      <c r="V17" s="99">
        <f t="shared" si="0"/>
        <v>37</v>
      </c>
      <c r="W17" s="100" t="s">
        <v>153</v>
      </c>
    </row>
    <row r="18" spans="1:23" ht="20.100000000000001" customHeight="1" thickBot="1" x14ac:dyDescent="0.3">
      <c r="A18" s="100">
        <v>1988</v>
      </c>
      <c r="B18" s="100" t="s">
        <v>154</v>
      </c>
      <c r="C18" s="96">
        <f>'S1 M'!U17</f>
        <v>0</v>
      </c>
      <c r="D18" s="96">
        <f>'S1 F'!U17</f>
        <v>0</v>
      </c>
      <c r="E18" s="97">
        <f>'S2 M'!U17</f>
        <v>0</v>
      </c>
      <c r="F18" s="98">
        <f>'S2 F'!U17</f>
        <v>0</v>
      </c>
      <c r="G18" s="98">
        <f>'S3 M'!V17</f>
        <v>0</v>
      </c>
      <c r="H18" s="98">
        <f>('S3 M'!V17)</f>
        <v>0</v>
      </c>
      <c r="I18" s="98">
        <f>('S4 M'!V17)</f>
        <v>0</v>
      </c>
      <c r="J18" s="98">
        <f>('S4 F'!V17)</f>
        <v>0</v>
      </c>
      <c r="K18" s="98">
        <f>('M1 M'!V17)</f>
        <v>0</v>
      </c>
      <c r="L18" s="98">
        <f>('M1 F'!V17)</f>
        <v>0</v>
      </c>
      <c r="M18" s="98">
        <f>('M2 M'!V17)</f>
        <v>7</v>
      </c>
      <c r="N18" s="98">
        <f>('M2 F'!V17)</f>
        <v>0</v>
      </c>
      <c r="O18" s="98">
        <f>('M3 M '!V17)</f>
        <v>0</v>
      </c>
      <c r="P18" s="98">
        <f>('M3 F'!V17)</f>
        <v>0</v>
      </c>
      <c r="Q18" s="98">
        <f>'M4 M'!V17</f>
        <v>0</v>
      </c>
      <c r="R18" s="98">
        <f>'M4 F'!V17</f>
        <v>0</v>
      </c>
      <c r="S18" s="98">
        <f>'M5 M'!V17</f>
        <v>0</v>
      </c>
      <c r="T18" s="98">
        <f>'M5 F'!V17</f>
        <v>0</v>
      </c>
      <c r="U18" s="98">
        <f>'M6 M'!V17</f>
        <v>0</v>
      </c>
      <c r="V18" s="99">
        <f t="shared" si="0"/>
        <v>7</v>
      </c>
      <c r="W18" s="100" t="s">
        <v>154</v>
      </c>
    </row>
    <row r="19" spans="1:23" ht="20.100000000000001" customHeight="1" thickBot="1" x14ac:dyDescent="0.3">
      <c r="A19" s="100">
        <v>2005</v>
      </c>
      <c r="B19" s="100" t="s">
        <v>155</v>
      </c>
      <c r="C19" s="96">
        <f>'S1 M'!U18</f>
        <v>0</v>
      </c>
      <c r="D19" s="96">
        <f>'S1 F'!U18</f>
        <v>0</v>
      </c>
      <c r="E19" s="97">
        <f>'S2 M'!U18</f>
        <v>0</v>
      </c>
      <c r="F19" s="98">
        <f>'S2 F'!U18</f>
        <v>0</v>
      </c>
      <c r="G19" s="98">
        <f>'S3 M'!V18</f>
        <v>0</v>
      </c>
      <c r="H19" s="98">
        <f>('S3 M'!V18)</f>
        <v>0</v>
      </c>
      <c r="I19" s="98">
        <f>('S4 M'!V18)</f>
        <v>60</v>
      </c>
      <c r="J19" s="98">
        <f>('S4 F'!V18)</f>
        <v>0</v>
      </c>
      <c r="K19" s="98">
        <f>('M1 M'!V18)</f>
        <v>0</v>
      </c>
      <c r="L19" s="98">
        <f>('M1 F'!V18)</f>
        <v>0</v>
      </c>
      <c r="M19" s="98">
        <f>('M2 M'!V18)</f>
        <v>0</v>
      </c>
      <c r="N19" s="98">
        <f>('M2 F'!V18)</f>
        <v>0</v>
      </c>
      <c r="O19" s="98">
        <f>('M3 M '!V18)</f>
        <v>0</v>
      </c>
      <c r="P19" s="98">
        <f>('M3 F'!V18)</f>
        <v>0</v>
      </c>
      <c r="Q19" s="98">
        <f>'M4 M'!V18</f>
        <v>85</v>
      </c>
      <c r="R19" s="98">
        <f>'M4 F'!V18</f>
        <v>0</v>
      </c>
      <c r="S19" s="98">
        <f>'M5 M'!V18</f>
        <v>0</v>
      </c>
      <c r="T19" s="98">
        <f>'M5 F'!V18</f>
        <v>0</v>
      </c>
      <c r="U19" s="98">
        <f>'M6 M'!V18</f>
        <v>0</v>
      </c>
      <c r="V19" s="99">
        <f t="shared" si="0"/>
        <v>145</v>
      </c>
      <c r="W19" s="100" t="s">
        <v>155</v>
      </c>
    </row>
    <row r="20" spans="1:23" ht="20.100000000000001" customHeight="1" thickBot="1" x14ac:dyDescent="0.3">
      <c r="A20" s="100">
        <v>2015</v>
      </c>
      <c r="B20" s="100" t="s">
        <v>156</v>
      </c>
      <c r="C20" s="96">
        <f>'S1 M'!U19</f>
        <v>0</v>
      </c>
      <c r="D20" s="96">
        <f>'S1 F'!U19</f>
        <v>0</v>
      </c>
      <c r="E20" s="97">
        <f>'S2 M'!U19</f>
        <v>0</v>
      </c>
      <c r="F20" s="98">
        <f>'S2 F'!U19</f>
        <v>0</v>
      </c>
      <c r="G20" s="98">
        <f>'S3 M'!V19</f>
        <v>0</v>
      </c>
      <c r="H20" s="98">
        <f>('S3 M'!V19)</f>
        <v>0</v>
      </c>
      <c r="I20" s="98">
        <f>('S4 M'!V19)</f>
        <v>0</v>
      </c>
      <c r="J20" s="98">
        <f>('S4 F'!V19)</f>
        <v>0</v>
      </c>
      <c r="K20" s="98">
        <f>('M1 M'!V19)</f>
        <v>0</v>
      </c>
      <c r="L20" s="98">
        <f>('M1 F'!V19)</f>
        <v>0</v>
      </c>
      <c r="M20" s="98">
        <f>('M2 M'!V19)</f>
        <v>0</v>
      </c>
      <c r="N20" s="98">
        <f>('M2 F'!V19)</f>
        <v>0</v>
      </c>
      <c r="O20" s="98">
        <f>('M3 M '!V19)</f>
        <v>0</v>
      </c>
      <c r="P20" s="98">
        <f>('M3 F'!V19)</f>
        <v>0</v>
      </c>
      <c r="Q20" s="98">
        <f>'M4 M'!V19</f>
        <v>0</v>
      </c>
      <c r="R20" s="98">
        <f>'M4 F'!V19</f>
        <v>0</v>
      </c>
      <c r="S20" s="98">
        <f>'M5 M'!V19</f>
        <v>0</v>
      </c>
      <c r="T20" s="98">
        <f>'M5 F'!V19</f>
        <v>35</v>
      </c>
      <c r="U20" s="98">
        <f>'M6 M'!V19</f>
        <v>0</v>
      </c>
      <c r="V20" s="99">
        <f t="shared" si="0"/>
        <v>35</v>
      </c>
      <c r="W20" s="100" t="s">
        <v>156</v>
      </c>
    </row>
    <row r="21" spans="1:23" ht="20.100000000000001" customHeight="1" thickBot="1" x14ac:dyDescent="0.3">
      <c r="A21" s="100">
        <v>2041</v>
      </c>
      <c r="B21" s="100" t="s">
        <v>157</v>
      </c>
      <c r="C21" s="96">
        <f>'S1 M'!U20</f>
        <v>0</v>
      </c>
      <c r="D21" s="96">
        <f>'S1 F'!U20</f>
        <v>0</v>
      </c>
      <c r="E21" s="97">
        <f>'S2 M'!U20</f>
        <v>0</v>
      </c>
      <c r="F21" s="98">
        <f>'S2 F'!U20</f>
        <v>0</v>
      </c>
      <c r="G21" s="98">
        <f>'S3 M'!V20</f>
        <v>0</v>
      </c>
      <c r="H21" s="98">
        <f>('S3 M'!V20)</f>
        <v>0</v>
      </c>
      <c r="I21" s="98">
        <f>('S4 M'!V20)</f>
        <v>0</v>
      </c>
      <c r="J21" s="98">
        <f>('S4 F'!V20)</f>
        <v>0</v>
      </c>
      <c r="K21" s="98">
        <f>('M1 M'!V20)</f>
        <v>0</v>
      </c>
      <c r="L21" s="98">
        <f>('M1 F'!V20)</f>
        <v>0</v>
      </c>
      <c r="M21" s="98">
        <f>('M2 M'!V20)</f>
        <v>40</v>
      </c>
      <c r="N21" s="98">
        <f>('M2 F'!V20)</f>
        <v>0</v>
      </c>
      <c r="O21" s="98">
        <f>('M3 M '!V20)</f>
        <v>0</v>
      </c>
      <c r="P21" s="98">
        <f>('M3 F'!V20)</f>
        <v>0</v>
      </c>
      <c r="Q21" s="98">
        <f>'M4 M'!V20</f>
        <v>0</v>
      </c>
      <c r="R21" s="98">
        <f>'M4 F'!V20</f>
        <v>0</v>
      </c>
      <c r="S21" s="98">
        <f>'M5 M'!V20</f>
        <v>20</v>
      </c>
      <c r="T21" s="98">
        <f>'M5 F'!V20</f>
        <v>0</v>
      </c>
      <c r="U21" s="98">
        <f>'M6 M'!V20</f>
        <v>0</v>
      </c>
      <c r="V21" s="99">
        <f t="shared" si="0"/>
        <v>60</v>
      </c>
      <c r="W21" s="100" t="s">
        <v>157</v>
      </c>
    </row>
    <row r="22" spans="1:23" ht="20.100000000000001" customHeight="1" thickBot="1" x14ac:dyDescent="0.3">
      <c r="A22" s="100">
        <v>2055</v>
      </c>
      <c r="B22" s="100" t="s">
        <v>158</v>
      </c>
      <c r="C22" s="96">
        <f>'S1 M'!U21</f>
        <v>0</v>
      </c>
      <c r="D22" s="96">
        <f>'S1 F'!U21</f>
        <v>0</v>
      </c>
      <c r="E22" s="97">
        <f>'S2 M'!U21</f>
        <v>0</v>
      </c>
      <c r="F22" s="98">
        <f>'S2 F'!U21</f>
        <v>0</v>
      </c>
      <c r="G22" s="98">
        <f>'S3 M'!V21</f>
        <v>0</v>
      </c>
      <c r="H22" s="98">
        <f>('S3 M'!V21)</f>
        <v>0</v>
      </c>
      <c r="I22" s="98">
        <f>('S4 M'!V21)</f>
        <v>0</v>
      </c>
      <c r="J22" s="98">
        <f>('S4 F'!V21)</f>
        <v>0</v>
      </c>
      <c r="K22" s="98">
        <f>('M1 M'!V21)</f>
        <v>0</v>
      </c>
      <c r="L22" s="98">
        <f>('M1 F'!V21)</f>
        <v>0</v>
      </c>
      <c r="M22" s="98">
        <f>('M2 M'!V21)</f>
        <v>0</v>
      </c>
      <c r="N22" s="98">
        <f>('M2 F'!V21)</f>
        <v>0</v>
      </c>
      <c r="O22" s="98">
        <f>('M3 M '!V21)</f>
        <v>50</v>
      </c>
      <c r="P22" s="98">
        <f>('M3 F'!V21)</f>
        <v>0</v>
      </c>
      <c r="Q22" s="98">
        <f>'M4 M'!V21</f>
        <v>20</v>
      </c>
      <c r="R22" s="98">
        <f>'M4 F'!V21</f>
        <v>0</v>
      </c>
      <c r="S22" s="98">
        <f>'M5 M'!V21</f>
        <v>0</v>
      </c>
      <c r="T22" s="98">
        <f>'M5 F'!V21</f>
        <v>0</v>
      </c>
      <c r="U22" s="98">
        <f>'M6 M'!V21</f>
        <v>0</v>
      </c>
      <c r="V22" s="99">
        <f t="shared" si="0"/>
        <v>70</v>
      </c>
      <c r="W22" s="100" t="s">
        <v>158</v>
      </c>
    </row>
    <row r="23" spans="1:23" ht="20.100000000000001" customHeight="1" thickBot="1" x14ac:dyDescent="0.3">
      <c r="A23" s="100">
        <v>2057</v>
      </c>
      <c r="B23" s="100" t="s">
        <v>159</v>
      </c>
      <c r="C23" s="96">
        <f>'S1 M'!U22</f>
        <v>0</v>
      </c>
      <c r="D23" s="96">
        <f>'S1 F'!U22</f>
        <v>35</v>
      </c>
      <c r="E23" s="97">
        <f>'S2 M'!U22</f>
        <v>0</v>
      </c>
      <c r="F23" s="98">
        <f>'S2 F'!U22</f>
        <v>45</v>
      </c>
      <c r="G23" s="98">
        <f>'S3 M'!V22</f>
        <v>0</v>
      </c>
      <c r="H23" s="98">
        <f>('S3 M'!V22)</f>
        <v>0</v>
      </c>
      <c r="I23" s="98">
        <f>('S4 M'!V22)</f>
        <v>0</v>
      </c>
      <c r="J23" s="98">
        <f>('S4 F'!V22)</f>
        <v>0</v>
      </c>
      <c r="K23" s="98">
        <f>('M1 M'!V22)</f>
        <v>100</v>
      </c>
      <c r="L23" s="98">
        <f>('M1 F'!V22)</f>
        <v>0</v>
      </c>
      <c r="M23" s="98">
        <f>('M2 M'!V22)</f>
        <v>0</v>
      </c>
      <c r="N23" s="98">
        <f>('M2 F'!V22)</f>
        <v>0</v>
      </c>
      <c r="O23" s="98">
        <f>('M3 M '!V22)</f>
        <v>0</v>
      </c>
      <c r="P23" s="98">
        <f>('M3 F'!V22)</f>
        <v>0</v>
      </c>
      <c r="Q23" s="98">
        <f>'M4 M'!V22</f>
        <v>0</v>
      </c>
      <c r="R23" s="98">
        <f>'M4 F'!V22</f>
        <v>0</v>
      </c>
      <c r="S23" s="98">
        <f>'M5 M'!V22</f>
        <v>0</v>
      </c>
      <c r="T23" s="98">
        <f>'M5 F'!V22</f>
        <v>0</v>
      </c>
      <c r="U23" s="98">
        <f>'M6 M'!V22</f>
        <v>0</v>
      </c>
      <c r="V23" s="99">
        <f t="shared" si="0"/>
        <v>180</v>
      </c>
      <c r="W23" s="100" t="s">
        <v>159</v>
      </c>
    </row>
    <row r="24" spans="1:23" ht="20.100000000000001" customHeight="1" thickBot="1" x14ac:dyDescent="0.3">
      <c r="A24" s="100">
        <v>2112</v>
      </c>
      <c r="B24" s="100" t="s">
        <v>160</v>
      </c>
      <c r="C24" s="96">
        <f>'S1 M'!U23</f>
        <v>0</v>
      </c>
      <c r="D24" s="96">
        <f>'S1 F'!U23</f>
        <v>0</v>
      </c>
      <c r="E24" s="97">
        <f>'S2 M'!U23</f>
        <v>0</v>
      </c>
      <c r="F24" s="98">
        <f>'S2 F'!U23</f>
        <v>0</v>
      </c>
      <c r="G24" s="98">
        <f>'S3 M'!V23</f>
        <v>0</v>
      </c>
      <c r="H24" s="98">
        <f>('S3 M'!V23)</f>
        <v>0</v>
      </c>
      <c r="I24" s="98">
        <f>('S4 M'!V23)</f>
        <v>0</v>
      </c>
      <c r="J24" s="98">
        <f>('S4 F'!V23)</f>
        <v>0</v>
      </c>
      <c r="K24" s="98">
        <f>('M1 M'!V23)</f>
        <v>8</v>
      </c>
      <c r="L24" s="98">
        <f>('M1 F'!V23)</f>
        <v>0</v>
      </c>
      <c r="M24" s="98">
        <f>('M2 M'!V23)</f>
        <v>127</v>
      </c>
      <c r="N24" s="98">
        <f>('M2 F'!V23)</f>
        <v>0</v>
      </c>
      <c r="O24" s="98">
        <f>('M3 M '!V23)</f>
        <v>170</v>
      </c>
      <c r="P24" s="98">
        <f>('M3 F'!V23)</f>
        <v>0</v>
      </c>
      <c r="Q24" s="98">
        <f>'M4 M'!V23</f>
        <v>0</v>
      </c>
      <c r="R24" s="98">
        <f>'M4 F'!V23</f>
        <v>0</v>
      </c>
      <c r="S24" s="98">
        <f>'M5 M'!V23</f>
        <v>0</v>
      </c>
      <c r="T24" s="98">
        <f>'M5 F'!V23</f>
        <v>0</v>
      </c>
      <c r="U24" s="98">
        <f>'M6 M'!V23</f>
        <v>0</v>
      </c>
      <c r="V24" s="99">
        <f t="shared" si="0"/>
        <v>305</v>
      </c>
      <c r="W24" s="100" t="s">
        <v>160</v>
      </c>
    </row>
    <row r="25" spans="1:23" ht="20.100000000000001" customHeight="1" thickBot="1" x14ac:dyDescent="0.3">
      <c r="A25" s="100">
        <v>2140</v>
      </c>
      <c r="B25" s="100" t="s">
        <v>161</v>
      </c>
      <c r="C25" s="96">
        <f>'S1 M'!U24</f>
        <v>0</v>
      </c>
      <c r="D25" s="96">
        <f>'S1 F'!U24</f>
        <v>0</v>
      </c>
      <c r="E25" s="97">
        <f>'S2 M'!U24</f>
        <v>0</v>
      </c>
      <c r="F25" s="98">
        <f>'S2 F'!U24</f>
        <v>0</v>
      </c>
      <c r="G25" s="98">
        <f>'S3 M'!V24</f>
        <v>0</v>
      </c>
      <c r="H25" s="98">
        <f>('S3 M'!V24)</f>
        <v>0</v>
      </c>
      <c r="I25" s="98">
        <f>('S4 M'!V24)</f>
        <v>0</v>
      </c>
      <c r="J25" s="98">
        <f>('S4 F'!V24)</f>
        <v>0</v>
      </c>
      <c r="K25" s="98">
        <f>('M1 M'!V24)</f>
        <v>125</v>
      </c>
      <c r="L25" s="98">
        <f>('M1 F'!V24)</f>
        <v>0</v>
      </c>
      <c r="M25" s="98">
        <f>('M2 M'!V24)</f>
        <v>0</v>
      </c>
      <c r="N25" s="98">
        <f>('M2 F'!V24)</f>
        <v>0</v>
      </c>
      <c r="O25" s="98">
        <f>('M3 M '!V24)</f>
        <v>100</v>
      </c>
      <c r="P25" s="98">
        <f>('M3 F'!V24)</f>
        <v>0</v>
      </c>
      <c r="Q25" s="98">
        <f>'M4 M'!V24</f>
        <v>45</v>
      </c>
      <c r="R25" s="98">
        <f>'M4 F'!V24</f>
        <v>0</v>
      </c>
      <c r="S25" s="98">
        <f>'M5 M'!V24</f>
        <v>0</v>
      </c>
      <c r="T25" s="98">
        <f>'M5 F'!V24</f>
        <v>0</v>
      </c>
      <c r="U25" s="98">
        <f>'M6 M'!V24</f>
        <v>0</v>
      </c>
      <c r="V25" s="99">
        <f t="shared" si="0"/>
        <v>270</v>
      </c>
      <c r="W25" s="100" t="s">
        <v>161</v>
      </c>
    </row>
    <row r="26" spans="1:23" ht="20.100000000000001" customHeight="1" thickBot="1" x14ac:dyDescent="0.3">
      <c r="A26" s="100">
        <v>2142</v>
      </c>
      <c r="B26" s="100" t="s">
        <v>162</v>
      </c>
      <c r="C26" s="96">
        <f>'S1 M'!U25</f>
        <v>0</v>
      </c>
      <c r="D26" s="96">
        <f>'S1 F'!U25</f>
        <v>0</v>
      </c>
      <c r="E26" s="97">
        <f>'S2 M'!U25</f>
        <v>0</v>
      </c>
      <c r="F26" s="98">
        <f>'S2 F'!U25</f>
        <v>0</v>
      </c>
      <c r="G26" s="98">
        <f>'S3 M'!V25</f>
        <v>50</v>
      </c>
      <c r="H26" s="98">
        <f>('S3 M'!V25)</f>
        <v>50</v>
      </c>
      <c r="I26" s="98">
        <f>('S4 M'!V25)</f>
        <v>12</v>
      </c>
      <c r="J26" s="98">
        <f>('S4 F'!V25)</f>
        <v>0</v>
      </c>
      <c r="K26" s="98">
        <f>('M1 M'!V25)</f>
        <v>0</v>
      </c>
      <c r="L26" s="98">
        <f>('M1 F'!V25)</f>
        <v>0</v>
      </c>
      <c r="M26" s="98">
        <f>('M2 M'!V25)</f>
        <v>0</v>
      </c>
      <c r="N26" s="98">
        <f>('M2 F'!V25)</f>
        <v>0</v>
      </c>
      <c r="O26" s="98">
        <f>('M3 M '!V25)</f>
        <v>0</v>
      </c>
      <c r="P26" s="98">
        <f>('M3 F'!V25)</f>
        <v>0</v>
      </c>
      <c r="Q26" s="98">
        <f>'M4 M'!V25</f>
        <v>0</v>
      </c>
      <c r="R26" s="98">
        <f>'M4 F'!V25</f>
        <v>0</v>
      </c>
      <c r="S26" s="98">
        <f>'M5 M'!V25</f>
        <v>0</v>
      </c>
      <c r="T26" s="98">
        <f>'M5 F'!V25</f>
        <v>0</v>
      </c>
      <c r="U26" s="98">
        <f>'M6 M'!V25</f>
        <v>0</v>
      </c>
      <c r="V26" s="99">
        <f t="shared" si="0"/>
        <v>112</v>
      </c>
      <c r="W26" s="100" t="s">
        <v>162</v>
      </c>
    </row>
    <row r="27" spans="1:23" ht="20.100000000000001" customHeight="1" thickBot="1" x14ac:dyDescent="0.3">
      <c r="A27" s="100">
        <v>2144</v>
      </c>
      <c r="B27" s="100" t="s">
        <v>163</v>
      </c>
      <c r="C27" s="96">
        <f>'S1 M'!U26</f>
        <v>0</v>
      </c>
      <c r="D27" s="96">
        <f>'S1 F'!U26</f>
        <v>0</v>
      </c>
      <c r="E27" s="97">
        <f>'S2 M'!U26</f>
        <v>0</v>
      </c>
      <c r="F27" s="98">
        <f>'S2 F'!U26</f>
        <v>0</v>
      </c>
      <c r="G27" s="98">
        <f>'S3 M'!V26</f>
        <v>8</v>
      </c>
      <c r="H27" s="98">
        <f>('S3 M'!V26)</f>
        <v>8</v>
      </c>
      <c r="I27" s="98">
        <f>('S4 M'!V26)</f>
        <v>20</v>
      </c>
      <c r="J27" s="98">
        <f>('S4 F'!V26)</f>
        <v>0</v>
      </c>
      <c r="K27" s="98">
        <f>('M1 M'!V26)</f>
        <v>0</v>
      </c>
      <c r="L27" s="98">
        <f>('M1 F'!V26)</f>
        <v>0</v>
      </c>
      <c r="M27" s="98">
        <f>('M2 M'!V26)</f>
        <v>0</v>
      </c>
      <c r="N27" s="98">
        <f>('M2 F'!V26)</f>
        <v>0</v>
      </c>
      <c r="O27" s="98">
        <f>('M3 M '!V26)</f>
        <v>0</v>
      </c>
      <c r="P27" s="98">
        <f>('M3 F'!V26)</f>
        <v>0</v>
      </c>
      <c r="Q27" s="98">
        <f>'M4 M'!V26</f>
        <v>0</v>
      </c>
      <c r="R27" s="98">
        <f>'M4 F'!V26</f>
        <v>0</v>
      </c>
      <c r="S27" s="98">
        <f>'M5 M'!V26</f>
        <v>0</v>
      </c>
      <c r="T27" s="98">
        <f>'M5 F'!V26</f>
        <v>0</v>
      </c>
      <c r="U27" s="98">
        <f>'M6 M'!V26</f>
        <v>0</v>
      </c>
      <c r="V27" s="99">
        <f t="shared" si="0"/>
        <v>36</v>
      </c>
      <c r="W27" s="100" t="s">
        <v>163</v>
      </c>
    </row>
    <row r="28" spans="1:23" ht="20.100000000000001" customHeight="1" thickBot="1" x14ac:dyDescent="0.3">
      <c r="A28" s="100">
        <v>2186</v>
      </c>
      <c r="B28" s="100" t="s">
        <v>164</v>
      </c>
      <c r="C28" s="96">
        <f>'S1 M'!U27</f>
        <v>2</v>
      </c>
      <c r="D28" s="96">
        <f>'S1 F'!U27</f>
        <v>0</v>
      </c>
      <c r="E28" s="97">
        <f>'S2 M'!U27</f>
        <v>0</v>
      </c>
      <c r="F28" s="98">
        <f>'S2 F'!U27</f>
        <v>0</v>
      </c>
      <c r="G28" s="98">
        <f>'S3 M'!V27</f>
        <v>20</v>
      </c>
      <c r="H28" s="98">
        <f>('S3 M'!V27)</f>
        <v>20</v>
      </c>
      <c r="I28" s="98">
        <f>('S4 M'!V27)</f>
        <v>0</v>
      </c>
      <c r="J28" s="98">
        <f>('S4 F'!V27)</f>
        <v>0</v>
      </c>
      <c r="K28" s="98">
        <f>('M1 M'!V27)</f>
        <v>0</v>
      </c>
      <c r="L28" s="98">
        <f>('M1 F'!V27)</f>
        <v>0</v>
      </c>
      <c r="M28" s="98">
        <f>('M2 M'!V27)</f>
        <v>0</v>
      </c>
      <c r="N28" s="98">
        <f>('M2 F'!V27)</f>
        <v>0</v>
      </c>
      <c r="O28" s="98">
        <f>('M3 M '!V27)</f>
        <v>0</v>
      </c>
      <c r="P28" s="98">
        <f>('M3 F'!V27)</f>
        <v>0</v>
      </c>
      <c r="Q28" s="98">
        <f>'M4 M'!V27</f>
        <v>95</v>
      </c>
      <c r="R28" s="98">
        <f>'M4 F'!V27</f>
        <v>0</v>
      </c>
      <c r="S28" s="98">
        <f>'M5 M'!V27</f>
        <v>0</v>
      </c>
      <c r="T28" s="98">
        <f>'M5 F'!V27</f>
        <v>0</v>
      </c>
      <c r="U28" s="98">
        <f>'M6 M'!V27</f>
        <v>0</v>
      </c>
      <c r="V28" s="99">
        <f t="shared" si="0"/>
        <v>137</v>
      </c>
      <c r="W28" s="100" t="s">
        <v>164</v>
      </c>
    </row>
    <row r="29" spans="1:23" ht="20.100000000000001" customHeight="1" thickBot="1" x14ac:dyDescent="0.3">
      <c r="A29" s="100">
        <v>2236</v>
      </c>
      <c r="B29" s="100" t="s">
        <v>165</v>
      </c>
      <c r="C29" s="96">
        <f>'S1 M'!U28</f>
        <v>0</v>
      </c>
      <c r="D29" s="96">
        <f>'S1 F'!U28</f>
        <v>0</v>
      </c>
      <c r="E29" s="97">
        <f>'S2 M'!U28</f>
        <v>0</v>
      </c>
      <c r="F29" s="98">
        <f>'S2 F'!U28</f>
        <v>0</v>
      </c>
      <c r="G29" s="98">
        <f>'S3 M'!V28</f>
        <v>0</v>
      </c>
      <c r="H29" s="98">
        <f>('S3 M'!V28)</f>
        <v>0</v>
      </c>
      <c r="I29" s="98">
        <f>('S4 M'!V28)</f>
        <v>0</v>
      </c>
      <c r="J29" s="98">
        <f>('S4 F'!V28)</f>
        <v>0</v>
      </c>
      <c r="K29" s="98">
        <f>('M1 M'!V28)</f>
        <v>12</v>
      </c>
      <c r="L29" s="98">
        <f>('M1 F'!V28)</f>
        <v>0</v>
      </c>
      <c r="M29" s="98">
        <f>('M2 M'!V28)</f>
        <v>0</v>
      </c>
      <c r="N29" s="98">
        <f>('M2 F'!V28)</f>
        <v>0</v>
      </c>
      <c r="O29" s="98">
        <f>('M3 M '!V28)</f>
        <v>0</v>
      </c>
      <c r="P29" s="98">
        <f>('M3 F'!V28)</f>
        <v>0</v>
      </c>
      <c r="Q29" s="98">
        <f>'M4 M'!V28</f>
        <v>0</v>
      </c>
      <c r="R29" s="98">
        <f>'M4 F'!V28</f>
        <v>0</v>
      </c>
      <c r="S29" s="98">
        <f>'M5 M'!V28</f>
        <v>0</v>
      </c>
      <c r="T29" s="98">
        <f>'M5 F'!V28</f>
        <v>0</v>
      </c>
      <c r="U29" s="98">
        <f>'M6 M'!V28</f>
        <v>0</v>
      </c>
      <c r="V29" s="99">
        <f t="shared" si="0"/>
        <v>12</v>
      </c>
      <c r="W29" s="100" t="s">
        <v>165</v>
      </c>
    </row>
    <row r="30" spans="1:23" ht="20.100000000000001" customHeight="1" thickBot="1" x14ac:dyDescent="0.3">
      <c r="A30" s="100">
        <v>2272</v>
      </c>
      <c r="B30" s="100" t="s">
        <v>166</v>
      </c>
      <c r="C30" s="96">
        <f>'S1 M'!U29</f>
        <v>0</v>
      </c>
      <c r="D30" s="96">
        <f>'S1 F'!U29</f>
        <v>0</v>
      </c>
      <c r="E30" s="97">
        <f>'S2 M'!U29</f>
        <v>31</v>
      </c>
      <c r="F30" s="98">
        <f>'S2 F'!U29</f>
        <v>0</v>
      </c>
      <c r="G30" s="98">
        <f>'S3 M'!V29</f>
        <v>55</v>
      </c>
      <c r="H30" s="98">
        <f>('S3 M'!V29)</f>
        <v>55</v>
      </c>
      <c r="I30" s="98">
        <f>('S4 M'!V29)</f>
        <v>0</v>
      </c>
      <c r="J30" s="98">
        <f>('S4 F'!V29)</f>
        <v>0</v>
      </c>
      <c r="K30" s="98">
        <f>('M1 M'!V29)</f>
        <v>0</v>
      </c>
      <c r="L30" s="98">
        <f>('M1 F'!V29)</f>
        <v>0</v>
      </c>
      <c r="M30" s="98">
        <f>('M2 M'!V29)</f>
        <v>20</v>
      </c>
      <c r="N30" s="98">
        <f>('M2 F'!V29)</f>
        <v>0</v>
      </c>
      <c r="O30" s="98">
        <f>('M3 M '!V29)</f>
        <v>12</v>
      </c>
      <c r="P30" s="98">
        <f>('M3 F'!V29)</f>
        <v>0</v>
      </c>
      <c r="Q30" s="98">
        <f>'M4 M'!V29</f>
        <v>0</v>
      </c>
      <c r="R30" s="98">
        <f>'M4 F'!V29</f>
        <v>0</v>
      </c>
      <c r="S30" s="98">
        <f>'M5 M'!V29</f>
        <v>0</v>
      </c>
      <c r="T30" s="98">
        <f>'M5 F'!V29</f>
        <v>0</v>
      </c>
      <c r="U30" s="98">
        <f>'M6 M'!V29</f>
        <v>0</v>
      </c>
      <c r="V30" s="99">
        <f t="shared" si="0"/>
        <v>173</v>
      </c>
      <c r="W30" s="100" t="s">
        <v>166</v>
      </c>
    </row>
    <row r="31" spans="1:23" ht="20.100000000000001" customHeight="1" thickBot="1" x14ac:dyDescent="0.3">
      <c r="A31" s="100">
        <v>2362</v>
      </c>
      <c r="B31" s="100" t="s">
        <v>167</v>
      </c>
      <c r="C31" s="96">
        <f>'S1 M'!U30</f>
        <v>20</v>
      </c>
      <c r="D31" s="96">
        <f>'S1 F'!U30</f>
        <v>0</v>
      </c>
      <c r="E31" s="97">
        <f>'S2 M'!U30</f>
        <v>0</v>
      </c>
      <c r="F31" s="98">
        <f>'S2 F'!U30</f>
        <v>0</v>
      </c>
      <c r="G31" s="98">
        <f>'S3 M'!V30</f>
        <v>0</v>
      </c>
      <c r="H31" s="98">
        <f>('S3 M'!V30)</f>
        <v>0</v>
      </c>
      <c r="I31" s="98">
        <f>('S4 M'!V30)</f>
        <v>0</v>
      </c>
      <c r="J31" s="98">
        <f>('S4 F'!V30)</f>
        <v>0</v>
      </c>
      <c r="K31" s="98">
        <f>('M1 M'!V30)</f>
        <v>0</v>
      </c>
      <c r="L31" s="98">
        <f>('M1 F'!V30)</f>
        <v>0</v>
      </c>
      <c r="M31" s="98">
        <f>('M2 M'!V30)</f>
        <v>0</v>
      </c>
      <c r="N31" s="98">
        <f>('M2 F'!V30)</f>
        <v>0</v>
      </c>
      <c r="O31" s="98">
        <f>('M3 M '!V30)</f>
        <v>0</v>
      </c>
      <c r="P31" s="98">
        <f>('M3 F'!V30)</f>
        <v>0</v>
      </c>
      <c r="Q31" s="98">
        <f>'M4 M'!V30</f>
        <v>0</v>
      </c>
      <c r="R31" s="98">
        <f>'M4 F'!V30</f>
        <v>0</v>
      </c>
      <c r="S31" s="98">
        <f>'M5 M'!V30</f>
        <v>0</v>
      </c>
      <c r="T31" s="98">
        <f>'M5 F'!V30</f>
        <v>0</v>
      </c>
      <c r="U31" s="98">
        <f>'M6 M'!V30</f>
        <v>0</v>
      </c>
      <c r="V31" s="99">
        <f t="shared" si="0"/>
        <v>20</v>
      </c>
      <c r="W31" s="100" t="s">
        <v>167</v>
      </c>
    </row>
    <row r="32" spans="1:23" ht="20.100000000000001" customHeight="1" thickBot="1" x14ac:dyDescent="0.3">
      <c r="A32" s="100">
        <v>2397</v>
      </c>
      <c r="B32" s="100" t="s">
        <v>168</v>
      </c>
      <c r="C32" s="96">
        <f>'S1 M'!U31</f>
        <v>0</v>
      </c>
      <c r="D32" s="96">
        <f>'S1 F'!U31</f>
        <v>0</v>
      </c>
      <c r="E32" s="97">
        <f>'S2 M'!U31</f>
        <v>0</v>
      </c>
      <c r="F32" s="98">
        <f>'S2 F'!U31</f>
        <v>0</v>
      </c>
      <c r="G32" s="98">
        <f>'S3 M'!V31</f>
        <v>100</v>
      </c>
      <c r="H32" s="98">
        <f>('S3 M'!V31)</f>
        <v>100</v>
      </c>
      <c r="I32" s="98">
        <f>('S4 M'!V31)</f>
        <v>0</v>
      </c>
      <c r="J32" s="98">
        <f>('S4 F'!V31)</f>
        <v>0</v>
      </c>
      <c r="K32" s="98">
        <f>('M1 M'!V31)</f>
        <v>0</v>
      </c>
      <c r="L32" s="98">
        <f>('M1 F'!V31)</f>
        <v>0</v>
      </c>
      <c r="M32" s="98">
        <f>('M2 M'!V31)</f>
        <v>0</v>
      </c>
      <c r="N32" s="98">
        <f>('M2 F'!V31)</f>
        <v>0</v>
      </c>
      <c r="O32" s="98">
        <f>('M3 M '!V31)</f>
        <v>0</v>
      </c>
      <c r="P32" s="98">
        <f>('M3 F'!V31)</f>
        <v>0</v>
      </c>
      <c r="Q32" s="98">
        <f>'M4 M'!V31</f>
        <v>0</v>
      </c>
      <c r="R32" s="98">
        <f>'M4 F'!V31</f>
        <v>0</v>
      </c>
      <c r="S32" s="98">
        <f>'M5 M'!V31</f>
        <v>0</v>
      </c>
      <c r="T32" s="98">
        <f>'M5 F'!V31</f>
        <v>0</v>
      </c>
      <c r="U32" s="98">
        <f>'M6 M'!V31</f>
        <v>0</v>
      </c>
      <c r="V32" s="99">
        <f t="shared" si="0"/>
        <v>200</v>
      </c>
      <c r="W32" s="100" t="s">
        <v>168</v>
      </c>
    </row>
    <row r="33" spans="1:23" ht="20.100000000000001" customHeight="1" thickBot="1" x14ac:dyDescent="0.3">
      <c r="A33" s="100">
        <v>2403</v>
      </c>
      <c r="B33" s="100" t="s">
        <v>169</v>
      </c>
      <c r="C33" s="96">
        <f>'S1 M'!U32</f>
        <v>0</v>
      </c>
      <c r="D33" s="96">
        <f>'S1 F'!U32</f>
        <v>0</v>
      </c>
      <c r="E33" s="97">
        <f>'S2 M'!U32</f>
        <v>0</v>
      </c>
      <c r="F33" s="98">
        <f>'S2 F'!U32</f>
        <v>0</v>
      </c>
      <c r="G33" s="98">
        <f>'S3 M'!V32</f>
        <v>62</v>
      </c>
      <c r="H33" s="98">
        <f>('S3 M'!V32)</f>
        <v>62</v>
      </c>
      <c r="I33" s="98">
        <f>('S4 M'!V32)</f>
        <v>40</v>
      </c>
      <c r="J33" s="98">
        <f>('S4 F'!V32)</f>
        <v>45</v>
      </c>
      <c r="K33" s="98">
        <f>('M1 M'!V32)</f>
        <v>5</v>
      </c>
      <c r="L33" s="98">
        <f>('M1 F'!V32)</f>
        <v>0</v>
      </c>
      <c r="M33" s="98">
        <f>('M2 M'!V32)</f>
        <v>100</v>
      </c>
      <c r="N33" s="98">
        <f>('M2 F'!V32)</f>
        <v>0</v>
      </c>
      <c r="O33" s="98">
        <f>('M3 M '!V32)</f>
        <v>30</v>
      </c>
      <c r="P33" s="98">
        <f>('M3 F'!V32)</f>
        <v>0</v>
      </c>
      <c r="Q33" s="98">
        <f>'M4 M'!V32</f>
        <v>105</v>
      </c>
      <c r="R33" s="98">
        <f>'M4 F'!V32</f>
        <v>0</v>
      </c>
      <c r="S33" s="98">
        <f>'M5 M'!V32</f>
        <v>0</v>
      </c>
      <c r="T33" s="98">
        <f>'M5 F'!V32</f>
        <v>0</v>
      </c>
      <c r="U33" s="98">
        <f>'M6 M'!V32</f>
        <v>40</v>
      </c>
      <c r="V33" s="99">
        <f t="shared" si="0"/>
        <v>489</v>
      </c>
      <c r="W33" s="100" t="s">
        <v>169</v>
      </c>
    </row>
    <row r="34" spans="1:23" ht="20.100000000000001" customHeight="1" thickBot="1" x14ac:dyDescent="0.3">
      <c r="A34" s="100">
        <v>2415</v>
      </c>
      <c r="B34" s="100" t="s">
        <v>170</v>
      </c>
      <c r="C34" s="96">
        <f>'S1 M'!U33</f>
        <v>0</v>
      </c>
      <c r="D34" s="96">
        <f>'S1 F'!U33</f>
        <v>0</v>
      </c>
      <c r="E34" s="97">
        <f>'S2 M'!U33</f>
        <v>0</v>
      </c>
      <c r="F34" s="98">
        <f>'S2 F'!U33</f>
        <v>0</v>
      </c>
      <c r="G34" s="98">
        <f>'S3 M'!V33</f>
        <v>0</v>
      </c>
      <c r="H34" s="98">
        <f>('S3 M'!V33)</f>
        <v>0</v>
      </c>
      <c r="I34" s="98">
        <f>('S4 M'!V33)</f>
        <v>0</v>
      </c>
      <c r="J34" s="98">
        <f>('S4 F'!V33)</f>
        <v>0</v>
      </c>
      <c r="K34" s="98">
        <f>('M1 M'!V33)</f>
        <v>80</v>
      </c>
      <c r="L34" s="98">
        <f>('M1 F'!V33)</f>
        <v>0</v>
      </c>
      <c r="M34" s="98">
        <f>('M2 M'!V33)</f>
        <v>0</v>
      </c>
      <c r="N34" s="98">
        <f>('M2 F'!V33)</f>
        <v>0</v>
      </c>
      <c r="O34" s="98">
        <f>('M3 M '!V33)</f>
        <v>0</v>
      </c>
      <c r="P34" s="98">
        <f>('M3 F'!V33)</f>
        <v>0</v>
      </c>
      <c r="Q34" s="98">
        <f>'M4 M'!V33</f>
        <v>0</v>
      </c>
      <c r="R34" s="98">
        <f>'M4 F'!V33</f>
        <v>0</v>
      </c>
      <c r="S34" s="98">
        <f>'M5 M'!V33</f>
        <v>0</v>
      </c>
      <c r="T34" s="98">
        <f>'M5 F'!V33</f>
        <v>0</v>
      </c>
      <c r="U34" s="98">
        <f>'M6 M'!V33</f>
        <v>0</v>
      </c>
      <c r="V34" s="99">
        <f t="shared" si="0"/>
        <v>80</v>
      </c>
      <c r="W34" s="100" t="s">
        <v>170</v>
      </c>
    </row>
    <row r="35" spans="1:23" ht="20.100000000000001" customHeight="1" thickBot="1" x14ac:dyDescent="0.3">
      <c r="A35" s="100">
        <v>2446</v>
      </c>
      <c r="B35" s="100" t="s">
        <v>171</v>
      </c>
      <c r="C35" s="96">
        <f>'S1 M'!U34</f>
        <v>0</v>
      </c>
      <c r="D35" s="96">
        <f>'S1 F'!U34</f>
        <v>0</v>
      </c>
      <c r="E35" s="97">
        <f>'S2 M'!U34</f>
        <v>0</v>
      </c>
      <c r="F35" s="98">
        <f>'S2 F'!U34</f>
        <v>0</v>
      </c>
      <c r="G35" s="98">
        <f>'S3 M'!V34</f>
        <v>0</v>
      </c>
      <c r="H35" s="98">
        <f>('S3 M'!V34)</f>
        <v>0</v>
      </c>
      <c r="I35" s="98">
        <f>('S4 M'!V34)</f>
        <v>0</v>
      </c>
      <c r="J35" s="98">
        <f>('S4 F'!V34)</f>
        <v>0</v>
      </c>
      <c r="K35" s="98">
        <f>('M1 M'!V34)</f>
        <v>0</v>
      </c>
      <c r="L35" s="98">
        <f>('M1 F'!V34)</f>
        <v>0</v>
      </c>
      <c r="M35" s="98">
        <f>('M2 M'!V34)</f>
        <v>0</v>
      </c>
      <c r="N35" s="98">
        <f>('M2 F'!V34)</f>
        <v>0</v>
      </c>
      <c r="O35" s="98">
        <f>('M3 M '!V34)</f>
        <v>0</v>
      </c>
      <c r="P35" s="98">
        <f>('M3 F'!V34)</f>
        <v>0</v>
      </c>
      <c r="Q35" s="98">
        <f>'M4 M'!V34</f>
        <v>2</v>
      </c>
      <c r="R35" s="98">
        <f>'M4 F'!V34</f>
        <v>0</v>
      </c>
      <c r="S35" s="98">
        <f>'M5 M'!V34</f>
        <v>0</v>
      </c>
      <c r="T35" s="98">
        <f>'M5 F'!V34</f>
        <v>0</v>
      </c>
      <c r="U35" s="98">
        <f>'M6 M'!V34</f>
        <v>0</v>
      </c>
      <c r="V35" s="99">
        <f t="shared" si="0"/>
        <v>2</v>
      </c>
      <c r="W35" s="100" t="s">
        <v>171</v>
      </c>
    </row>
    <row r="36" spans="1:23" ht="20.100000000000001" customHeight="1" thickBot="1" x14ac:dyDescent="0.3">
      <c r="A36" s="100">
        <v>2455</v>
      </c>
      <c r="B36" s="100" t="s">
        <v>172</v>
      </c>
      <c r="C36" s="96">
        <f>'S1 M'!U35</f>
        <v>0</v>
      </c>
      <c r="D36" s="96">
        <f>'S1 F'!U35</f>
        <v>0</v>
      </c>
      <c r="E36" s="97">
        <f>'S2 M'!U35</f>
        <v>0</v>
      </c>
      <c r="F36" s="98">
        <f>'S2 F'!U35</f>
        <v>0</v>
      </c>
      <c r="G36" s="98">
        <f>'S3 M'!V35</f>
        <v>0</v>
      </c>
      <c r="H36" s="98">
        <f>('S3 M'!V35)</f>
        <v>0</v>
      </c>
      <c r="I36" s="98">
        <f>('S4 M'!V35)</f>
        <v>0</v>
      </c>
      <c r="J36" s="98">
        <f>('S4 F'!V35)</f>
        <v>0</v>
      </c>
      <c r="K36" s="98">
        <f>('M1 M'!V35)</f>
        <v>0</v>
      </c>
      <c r="L36" s="98">
        <f>('M1 F'!V35)</f>
        <v>0</v>
      </c>
      <c r="M36" s="98">
        <f>('M2 M'!V35)</f>
        <v>0</v>
      </c>
      <c r="N36" s="98">
        <f>('M2 F'!V35)</f>
        <v>0</v>
      </c>
      <c r="O36" s="98">
        <f>('M3 M '!V35)</f>
        <v>0</v>
      </c>
      <c r="P36" s="98">
        <f>('M3 F'!V35)</f>
        <v>0</v>
      </c>
      <c r="Q36" s="98">
        <f>'M4 M'!V35</f>
        <v>0</v>
      </c>
      <c r="R36" s="98">
        <f>'M4 F'!V35</f>
        <v>0</v>
      </c>
      <c r="S36" s="98">
        <f>'M5 M'!V35</f>
        <v>45</v>
      </c>
      <c r="T36" s="98">
        <f>'M5 F'!V35</f>
        <v>0</v>
      </c>
      <c r="U36" s="98">
        <f>'M6 M'!V35</f>
        <v>0</v>
      </c>
      <c r="V36" s="99">
        <f t="shared" si="0"/>
        <v>45</v>
      </c>
      <c r="W36" s="100" t="s">
        <v>172</v>
      </c>
    </row>
    <row r="37" spans="1:23" ht="20.100000000000001" customHeight="1" thickBot="1" x14ac:dyDescent="0.3">
      <c r="A37" s="100">
        <v>2513</v>
      </c>
      <c r="B37" s="100" t="s">
        <v>115</v>
      </c>
      <c r="C37" s="96">
        <f>'S1 M'!U36</f>
        <v>0</v>
      </c>
      <c r="D37" s="96">
        <f>'S1 F'!U36</f>
        <v>0</v>
      </c>
      <c r="E37" s="97">
        <f>'S2 M'!U36</f>
        <v>0</v>
      </c>
      <c r="F37" s="98">
        <f>'S2 F'!U36</f>
        <v>0</v>
      </c>
      <c r="G37" s="98">
        <f>'S3 M'!V36</f>
        <v>12</v>
      </c>
      <c r="H37" s="98">
        <f>('S3 M'!V36)</f>
        <v>12</v>
      </c>
      <c r="I37" s="98">
        <f>('S4 M'!V36)</f>
        <v>0</v>
      </c>
      <c r="J37" s="98">
        <f>('S4 F'!V36)</f>
        <v>0</v>
      </c>
      <c r="K37" s="98">
        <f>('M1 M'!V36)</f>
        <v>0</v>
      </c>
      <c r="L37" s="98">
        <f>('M1 F'!V36)</f>
        <v>0</v>
      </c>
      <c r="M37" s="98">
        <f>('M2 M'!V36)</f>
        <v>0</v>
      </c>
      <c r="N37" s="98">
        <f>('M2 F'!V36)</f>
        <v>0</v>
      </c>
      <c r="O37" s="98">
        <f>('M3 M '!V36)</f>
        <v>0</v>
      </c>
      <c r="P37" s="98">
        <f>('M3 F'!V36)</f>
        <v>0</v>
      </c>
      <c r="Q37" s="98">
        <f>'M4 M'!V36</f>
        <v>35</v>
      </c>
      <c r="R37" s="98">
        <f>'M4 F'!V36</f>
        <v>0</v>
      </c>
      <c r="S37" s="98">
        <f>'M5 M'!V36</f>
        <v>0</v>
      </c>
      <c r="T37" s="98">
        <f>'M5 F'!V36</f>
        <v>0</v>
      </c>
      <c r="U37" s="98">
        <f>'M6 M'!V36</f>
        <v>0</v>
      </c>
      <c r="V37" s="99">
        <f t="shared" si="0"/>
        <v>59</v>
      </c>
      <c r="W37" s="100" t="s">
        <v>115</v>
      </c>
    </row>
    <row r="38" spans="1:23" ht="20.100000000000001" customHeight="1" thickBot="1" x14ac:dyDescent="0.3">
      <c r="A38" s="100">
        <v>2521</v>
      </c>
      <c r="B38" s="100" t="s">
        <v>112</v>
      </c>
      <c r="C38" s="96">
        <f>'S1 M'!U37</f>
        <v>0</v>
      </c>
      <c r="D38" s="96">
        <f>'S1 F'!U37</f>
        <v>0</v>
      </c>
      <c r="E38" s="97">
        <f>'S2 M'!U37</f>
        <v>0</v>
      </c>
      <c r="F38" s="98">
        <f>'S2 F'!U37</f>
        <v>0</v>
      </c>
      <c r="G38" s="98">
        <f>'S3 M'!V37</f>
        <v>0</v>
      </c>
      <c r="H38" s="98">
        <f>('S3 M'!V37)</f>
        <v>0</v>
      </c>
      <c r="I38" s="98">
        <f>('S4 M'!V37)</f>
        <v>23</v>
      </c>
      <c r="J38" s="98">
        <f>('S4 F'!V37)</f>
        <v>0</v>
      </c>
      <c r="K38" s="98">
        <f>('M1 M'!V37)</f>
        <v>0</v>
      </c>
      <c r="L38" s="98">
        <f>('M1 F'!V37)</f>
        <v>0</v>
      </c>
      <c r="M38" s="98">
        <f>('M2 M'!V37)</f>
        <v>0</v>
      </c>
      <c r="N38" s="98">
        <f>('M2 F'!V37)</f>
        <v>0</v>
      </c>
      <c r="O38" s="98">
        <f>('M3 M '!V37)</f>
        <v>0</v>
      </c>
      <c r="P38" s="98">
        <f>('M3 F'!V37)</f>
        <v>0</v>
      </c>
      <c r="Q38" s="98">
        <f>'M4 M'!V37</f>
        <v>0</v>
      </c>
      <c r="R38" s="98">
        <f>'M4 F'!V37</f>
        <v>0</v>
      </c>
      <c r="S38" s="98">
        <f>'M5 M'!V37</f>
        <v>25</v>
      </c>
      <c r="T38" s="98">
        <f>'M5 F'!V37</f>
        <v>0</v>
      </c>
      <c r="U38" s="98">
        <f>'M6 M'!V37</f>
        <v>0</v>
      </c>
      <c r="V38" s="99">
        <f t="shared" si="0"/>
        <v>48</v>
      </c>
      <c r="W38" s="100" t="s">
        <v>112</v>
      </c>
    </row>
    <row r="39" spans="1:23" ht="20.100000000000001" customHeight="1" thickBot="1" x14ac:dyDescent="0.3">
      <c r="A39" s="100">
        <v>2526</v>
      </c>
      <c r="B39" s="100" t="s">
        <v>173</v>
      </c>
      <c r="C39" s="96">
        <f>'S1 M'!U38</f>
        <v>0</v>
      </c>
      <c r="D39" s="96">
        <f>'S1 F'!U38</f>
        <v>0</v>
      </c>
      <c r="E39" s="97">
        <f>'S2 M'!U38</f>
        <v>0</v>
      </c>
      <c r="F39" s="98">
        <f>'S2 F'!U38</f>
        <v>0</v>
      </c>
      <c r="G39" s="98">
        <f>'S3 M'!V38</f>
        <v>0</v>
      </c>
      <c r="H39" s="98">
        <f>('S3 M'!V38)</f>
        <v>0</v>
      </c>
      <c r="I39" s="98">
        <f>('S4 M'!V38)</f>
        <v>9</v>
      </c>
      <c r="J39" s="98">
        <f>('S4 F'!V38)</f>
        <v>0</v>
      </c>
      <c r="K39" s="98">
        <f>('M1 M'!V38)</f>
        <v>50</v>
      </c>
      <c r="L39" s="98">
        <f>('M1 F'!V38)</f>
        <v>0</v>
      </c>
      <c r="M39" s="98">
        <f>('M2 M'!V38)</f>
        <v>0</v>
      </c>
      <c r="N39" s="98">
        <f>('M2 F'!V38)</f>
        <v>0</v>
      </c>
      <c r="O39" s="98">
        <f>('M3 M '!V38)</f>
        <v>15</v>
      </c>
      <c r="P39" s="98">
        <f>('M3 F'!V38)</f>
        <v>0</v>
      </c>
      <c r="Q39" s="98">
        <f>'M4 M'!V38</f>
        <v>72</v>
      </c>
      <c r="R39" s="98">
        <f>'M4 F'!V38</f>
        <v>0</v>
      </c>
      <c r="S39" s="98">
        <f>'M5 M'!V38</f>
        <v>0</v>
      </c>
      <c r="T39" s="98">
        <f>'M5 F'!V38</f>
        <v>0</v>
      </c>
      <c r="U39" s="98">
        <f>'M6 M'!V38</f>
        <v>0</v>
      </c>
      <c r="V39" s="99">
        <f t="shared" si="0"/>
        <v>146</v>
      </c>
      <c r="W39" s="100" t="s">
        <v>173</v>
      </c>
    </row>
    <row r="40" spans="1:23" ht="20.100000000000001" customHeight="1" thickBot="1" x14ac:dyDescent="0.3">
      <c r="A40" s="100">
        <v>2609</v>
      </c>
      <c r="B40" s="100" t="s">
        <v>174</v>
      </c>
      <c r="C40" s="96">
        <f>'S1 M'!U39</f>
        <v>0</v>
      </c>
      <c r="D40" s="96">
        <f>'S1 F'!U39</f>
        <v>0</v>
      </c>
      <c r="E40" s="97">
        <f>'S2 M'!U39</f>
        <v>0</v>
      </c>
      <c r="F40" s="98">
        <f>'S2 F'!U39</f>
        <v>0</v>
      </c>
      <c r="G40" s="98">
        <f>'S3 M'!V39</f>
        <v>90</v>
      </c>
      <c r="H40" s="98">
        <f>('S3 M'!V39)</f>
        <v>90</v>
      </c>
      <c r="I40" s="98">
        <f>('S4 M'!V39)</f>
        <v>0</v>
      </c>
      <c r="J40" s="98">
        <f>('S4 F'!V39)</f>
        <v>0</v>
      </c>
      <c r="K40" s="98">
        <f>('M1 M'!V39)</f>
        <v>29</v>
      </c>
      <c r="L40" s="98">
        <f>('M1 F'!V39)</f>
        <v>0</v>
      </c>
      <c r="M40" s="98">
        <f>('M2 M'!V39)</f>
        <v>20</v>
      </c>
      <c r="N40" s="98">
        <f>('M2 F'!V39)</f>
        <v>0</v>
      </c>
      <c r="O40" s="98">
        <f>('M3 M '!V39)</f>
        <v>60</v>
      </c>
      <c r="P40" s="98">
        <f>('M3 F'!V39)</f>
        <v>0</v>
      </c>
      <c r="Q40" s="98">
        <f>'M4 M'!V39</f>
        <v>0</v>
      </c>
      <c r="R40" s="98">
        <f>'M4 F'!V39</f>
        <v>0</v>
      </c>
      <c r="S40" s="98">
        <f>'M5 M'!V39</f>
        <v>17</v>
      </c>
      <c r="T40" s="98">
        <f>'M5 F'!V39</f>
        <v>0</v>
      </c>
      <c r="U40" s="98">
        <f>'M6 M'!V39</f>
        <v>0</v>
      </c>
      <c r="V40" s="99">
        <f t="shared" si="0"/>
        <v>306</v>
      </c>
      <c r="W40" s="100" t="s">
        <v>174</v>
      </c>
    </row>
    <row r="41" spans="1:23" ht="20.100000000000001" customHeight="1" thickBot="1" x14ac:dyDescent="0.3">
      <c r="A41" s="100">
        <v>2612</v>
      </c>
      <c r="B41" s="100" t="s">
        <v>175</v>
      </c>
      <c r="C41" s="96">
        <f>'S1 M'!U40</f>
        <v>110</v>
      </c>
      <c r="D41" s="96">
        <f>'S1 F'!U40</f>
        <v>0</v>
      </c>
      <c r="E41" s="97">
        <f>'S2 M'!U40</f>
        <v>45</v>
      </c>
      <c r="F41" s="98">
        <f>'S2 F'!U40</f>
        <v>0</v>
      </c>
      <c r="G41" s="98">
        <f>'S3 M'!V40</f>
        <v>80</v>
      </c>
      <c r="H41" s="98">
        <f>('S3 M'!V40)</f>
        <v>80</v>
      </c>
      <c r="I41" s="98">
        <f>('S4 M'!V40)</f>
        <v>50</v>
      </c>
      <c r="J41" s="98">
        <f>('S4 F'!V40)</f>
        <v>0</v>
      </c>
      <c r="K41" s="98">
        <f>('M1 M'!V40)</f>
        <v>0</v>
      </c>
      <c r="L41" s="98">
        <f>('M1 F'!V40)</f>
        <v>0</v>
      </c>
      <c r="M41" s="98">
        <f>('M2 M'!V40)</f>
        <v>60</v>
      </c>
      <c r="N41" s="98">
        <f>('M2 F'!V40)</f>
        <v>0</v>
      </c>
      <c r="O41" s="98">
        <f>('M3 M '!V40)</f>
        <v>0</v>
      </c>
      <c r="P41" s="98">
        <f>('M3 F'!V40)</f>
        <v>35</v>
      </c>
      <c r="Q41" s="98">
        <f>'M4 M'!V40</f>
        <v>0</v>
      </c>
      <c r="R41" s="98">
        <f>'M4 F'!V40</f>
        <v>0</v>
      </c>
      <c r="S41" s="98">
        <f>'M5 M'!V40</f>
        <v>0</v>
      </c>
      <c r="T41" s="98">
        <f>'M5 F'!V40</f>
        <v>0</v>
      </c>
      <c r="U41" s="98">
        <f>'M6 M'!V40</f>
        <v>0</v>
      </c>
      <c r="V41" s="99">
        <f t="shared" si="0"/>
        <v>460</v>
      </c>
      <c r="W41" s="100" t="s">
        <v>175</v>
      </c>
    </row>
    <row r="42" spans="1:23" ht="20.100000000000001" customHeight="1" thickBot="1" x14ac:dyDescent="0.3">
      <c r="A42" s="100">
        <v>2638</v>
      </c>
      <c r="B42" s="100" t="s">
        <v>176</v>
      </c>
      <c r="C42" s="96">
        <f>'S1 M'!U41</f>
        <v>0</v>
      </c>
      <c r="D42" s="96">
        <f>'S1 F'!U41</f>
        <v>0</v>
      </c>
      <c r="E42" s="97">
        <f>'S2 M'!U41</f>
        <v>25</v>
      </c>
      <c r="F42" s="98">
        <f>'S2 F'!U41</f>
        <v>0</v>
      </c>
      <c r="G42" s="98">
        <f>'S3 M'!V41</f>
        <v>0</v>
      </c>
      <c r="H42" s="98">
        <f>('S3 M'!V41)</f>
        <v>0</v>
      </c>
      <c r="I42" s="98">
        <f>('S4 M'!V41)</f>
        <v>0</v>
      </c>
      <c r="J42" s="98">
        <f>('S4 F'!V41)</f>
        <v>0</v>
      </c>
      <c r="K42" s="98">
        <f>('M1 M'!V41)</f>
        <v>0</v>
      </c>
      <c r="L42" s="98">
        <f>('M1 F'!V41)</f>
        <v>0</v>
      </c>
      <c r="M42" s="98">
        <f>('M2 M'!V41)</f>
        <v>0</v>
      </c>
      <c r="N42" s="98">
        <f>('M2 F'!V41)</f>
        <v>0</v>
      </c>
      <c r="O42" s="98">
        <f>('M3 M '!V41)</f>
        <v>0</v>
      </c>
      <c r="P42" s="98">
        <f>('M3 F'!V41)</f>
        <v>0</v>
      </c>
      <c r="Q42" s="98">
        <f>'M4 M'!V41</f>
        <v>0</v>
      </c>
      <c r="R42" s="98">
        <f>'M4 F'!V41</f>
        <v>0</v>
      </c>
      <c r="S42" s="98">
        <f>'M5 M'!V41</f>
        <v>0</v>
      </c>
      <c r="T42" s="98">
        <f>'M5 F'!V41</f>
        <v>0</v>
      </c>
      <c r="U42" s="98">
        <f>'M6 M'!V41</f>
        <v>0</v>
      </c>
      <c r="V42" s="99">
        <f t="shared" si="0"/>
        <v>25</v>
      </c>
      <c r="W42" s="100" t="s">
        <v>176</v>
      </c>
    </row>
    <row r="43" spans="1:23" ht="20.100000000000001" customHeight="1" thickBot="1" x14ac:dyDescent="0.3">
      <c r="A43" s="100"/>
      <c r="B43" s="100"/>
      <c r="C43" s="96">
        <f>('S1 M'!U42)</f>
        <v>0</v>
      </c>
      <c r="D43" s="96">
        <f>('S1 F'!U42)</f>
        <v>0</v>
      </c>
      <c r="E43" s="97">
        <f>('S2 M'!U42)</f>
        <v>0</v>
      </c>
      <c r="F43" s="98">
        <f>('S2 F'!U42)</f>
        <v>0</v>
      </c>
      <c r="G43" s="98">
        <f>('S3 F'!V42)</f>
        <v>0</v>
      </c>
      <c r="H43" s="98">
        <f>('S3 M'!V42)</f>
        <v>0</v>
      </c>
      <c r="I43" s="98">
        <f>('S4 M'!V42)</f>
        <v>0</v>
      </c>
      <c r="J43" s="98">
        <f>('S4 F'!V42)</f>
        <v>0</v>
      </c>
      <c r="K43" s="98">
        <f>('M1 M'!V42)</f>
        <v>0</v>
      </c>
      <c r="L43" s="98">
        <f>('M1 F'!V42)</f>
        <v>0</v>
      </c>
      <c r="M43" s="98">
        <f>('M2 M'!V42)</f>
        <v>0</v>
      </c>
      <c r="N43" s="98">
        <f>('M2 F'!V42)</f>
        <v>0</v>
      </c>
      <c r="O43" s="98">
        <f>('M3 M '!V42)</f>
        <v>0</v>
      </c>
      <c r="P43" s="98">
        <f>('M3 F'!V42)</f>
        <v>0</v>
      </c>
      <c r="Q43" s="98">
        <f>('M3 M '!X42)</f>
        <v>0</v>
      </c>
      <c r="R43" s="98">
        <f>('M3 F'!X42)</f>
        <v>0</v>
      </c>
      <c r="S43" s="98">
        <f>('M3 F'!Y42)</f>
        <v>0</v>
      </c>
      <c r="T43" s="98">
        <f>('M3 F'!Z42)</f>
        <v>0</v>
      </c>
      <c r="U43" s="98">
        <f>('M3 F'!AA42)</f>
        <v>0</v>
      </c>
      <c r="V43" s="99">
        <f t="shared" si="0"/>
        <v>0</v>
      </c>
      <c r="W43" s="100"/>
    </row>
    <row r="44" spans="1:23" ht="20.100000000000001" customHeight="1" thickBot="1" x14ac:dyDescent="0.3">
      <c r="A44" s="94"/>
      <c r="B44" s="95"/>
      <c r="C44" s="96">
        <f>('S1 M'!U43)</f>
        <v>0</v>
      </c>
      <c r="D44" s="96">
        <f>('S1 F'!U43)</f>
        <v>0</v>
      </c>
      <c r="E44" s="97">
        <f>('S2 M'!U43)</f>
        <v>0</v>
      </c>
      <c r="F44" s="98">
        <f>('S2 F'!U43)</f>
        <v>0</v>
      </c>
      <c r="G44" s="98">
        <f>('S3 F'!V43)</f>
        <v>0</v>
      </c>
      <c r="H44" s="98">
        <f>('S3 M'!V43)</f>
        <v>0</v>
      </c>
      <c r="I44" s="98">
        <f>('S4 M'!V43)</f>
        <v>0</v>
      </c>
      <c r="J44" s="98">
        <f>('S4 F'!V43)</f>
        <v>0</v>
      </c>
      <c r="K44" s="98">
        <f>('M1 M'!V43)</f>
        <v>0</v>
      </c>
      <c r="L44" s="98">
        <f>('M1 F'!V43)</f>
        <v>0</v>
      </c>
      <c r="M44" s="98">
        <f>('M2 M'!V43)</f>
        <v>0</v>
      </c>
      <c r="N44" s="98">
        <f>('M2 F'!V43)</f>
        <v>0</v>
      </c>
      <c r="O44" s="98">
        <f>('M3 M '!V43)</f>
        <v>0</v>
      </c>
      <c r="P44" s="98">
        <f>('M3 F'!V43)</f>
        <v>0</v>
      </c>
      <c r="Q44" s="98">
        <f>('M3 M '!X43)</f>
        <v>0</v>
      </c>
      <c r="R44" s="98">
        <f>('M3 F'!X43)</f>
        <v>0</v>
      </c>
      <c r="S44" s="98">
        <f>('M3 F'!Y43)</f>
        <v>0</v>
      </c>
      <c r="T44" s="98">
        <f>('M3 F'!Z43)</f>
        <v>0</v>
      </c>
      <c r="U44" s="98">
        <f>('M3 F'!AA43)</f>
        <v>0</v>
      </c>
      <c r="V44" s="99">
        <f t="shared" ref="V44:V63" si="1">SUM(C44:U44)</f>
        <v>0</v>
      </c>
      <c r="W44" s="100"/>
    </row>
    <row r="45" spans="1:23" ht="20.100000000000001" customHeight="1" thickBot="1" x14ac:dyDescent="0.3">
      <c r="A45" s="94"/>
      <c r="B45" s="95"/>
      <c r="C45" s="96">
        <f>('S1 M'!U44)</f>
        <v>0</v>
      </c>
      <c r="D45" s="96">
        <f>('S1 F'!U44)</f>
        <v>0</v>
      </c>
      <c r="E45" s="97">
        <f>('S2 M'!U44)</f>
        <v>0</v>
      </c>
      <c r="F45" s="98">
        <f>('S2 F'!U44)</f>
        <v>0</v>
      </c>
      <c r="G45" s="98">
        <f>('S3 F'!V44)</f>
        <v>0</v>
      </c>
      <c r="H45" s="98">
        <f>('S3 M'!V44)</f>
        <v>0</v>
      </c>
      <c r="I45" s="98">
        <f>('S4 M'!V44)</f>
        <v>0</v>
      </c>
      <c r="J45" s="98">
        <f>('S4 F'!V44)</f>
        <v>0</v>
      </c>
      <c r="K45" s="98">
        <f>('M1 M'!V44)</f>
        <v>0</v>
      </c>
      <c r="L45" s="98">
        <f>('M1 F'!V44)</f>
        <v>0</v>
      </c>
      <c r="M45" s="98">
        <f>('M2 M'!V44)</f>
        <v>0</v>
      </c>
      <c r="N45" s="98">
        <f>('M2 F'!V44)</f>
        <v>0</v>
      </c>
      <c r="O45" s="98">
        <f>('M3 M '!V44)</f>
        <v>0</v>
      </c>
      <c r="P45" s="98">
        <f>('M3 F'!V44)</f>
        <v>0</v>
      </c>
      <c r="Q45" s="98">
        <f>('M3 M '!X44)</f>
        <v>0</v>
      </c>
      <c r="R45" s="98">
        <f>('M3 F'!X44)</f>
        <v>0</v>
      </c>
      <c r="S45" s="98">
        <f>('M3 F'!Y44)</f>
        <v>0</v>
      </c>
      <c r="T45" s="98">
        <f>('M3 F'!Z44)</f>
        <v>0</v>
      </c>
      <c r="U45" s="98">
        <f>('M3 F'!AA44)</f>
        <v>0</v>
      </c>
      <c r="V45" s="99">
        <f t="shared" si="1"/>
        <v>0</v>
      </c>
      <c r="W45" s="100"/>
    </row>
    <row r="46" spans="1:23" ht="20.100000000000001" customHeight="1" thickBot="1" x14ac:dyDescent="0.3">
      <c r="A46" s="94"/>
      <c r="B46" s="95"/>
      <c r="C46" s="96">
        <f>('S1 M'!U45)</f>
        <v>0</v>
      </c>
      <c r="D46" s="96">
        <f>('S1 F'!U45)</f>
        <v>0</v>
      </c>
      <c r="E46" s="97">
        <f>('S2 M'!U45)</f>
        <v>0</v>
      </c>
      <c r="F46" s="98">
        <f>('S2 F'!U45)</f>
        <v>0</v>
      </c>
      <c r="G46" s="98">
        <f>('S3 F'!V45)</f>
        <v>0</v>
      </c>
      <c r="H46" s="98">
        <f>('S3 M'!V45)</f>
        <v>0</v>
      </c>
      <c r="I46" s="98">
        <f>('S4 M'!V45)</f>
        <v>0</v>
      </c>
      <c r="J46" s="98">
        <f>('S4 F'!V45)</f>
        <v>0</v>
      </c>
      <c r="K46" s="98">
        <f>('M1 M'!V45)</f>
        <v>0</v>
      </c>
      <c r="L46" s="98">
        <f>('M1 F'!V45)</f>
        <v>0</v>
      </c>
      <c r="M46" s="98">
        <f>('M2 M'!V45)</f>
        <v>0</v>
      </c>
      <c r="N46" s="98">
        <f>('M2 F'!V45)</f>
        <v>0</v>
      </c>
      <c r="O46" s="98">
        <f>('M3 M '!V45)</f>
        <v>0</v>
      </c>
      <c r="P46" s="98">
        <f>('M3 F'!V45)</f>
        <v>0</v>
      </c>
      <c r="Q46" s="98">
        <f>('M3 M '!X45)</f>
        <v>0</v>
      </c>
      <c r="R46" s="98">
        <f>('M3 F'!X45)</f>
        <v>0</v>
      </c>
      <c r="S46" s="98">
        <f>('M3 F'!Y45)</f>
        <v>0</v>
      </c>
      <c r="T46" s="98">
        <f>('M3 F'!Z45)</f>
        <v>0</v>
      </c>
      <c r="U46" s="98">
        <f>('M3 F'!AA45)</f>
        <v>0</v>
      </c>
      <c r="V46" s="99">
        <f t="shared" si="1"/>
        <v>0</v>
      </c>
      <c r="W46" s="100"/>
    </row>
    <row r="47" spans="1:23" ht="20.100000000000001" customHeight="1" thickBot="1" x14ac:dyDescent="0.3">
      <c r="A47" s="94"/>
      <c r="B47" s="95"/>
      <c r="C47" s="96">
        <f>('S1 M'!U46)</f>
        <v>0</v>
      </c>
      <c r="D47" s="96">
        <f>('S1 F'!U46)</f>
        <v>0</v>
      </c>
      <c r="E47" s="97">
        <f>('S2 M'!U46)</f>
        <v>0</v>
      </c>
      <c r="F47" s="98">
        <f>('S2 F'!U46)</f>
        <v>0</v>
      </c>
      <c r="G47" s="98">
        <f>('S3 F'!V46)</f>
        <v>0</v>
      </c>
      <c r="H47" s="98">
        <f>('S3 M'!V46)</f>
        <v>0</v>
      </c>
      <c r="I47" s="98">
        <f>('S4 M'!V46)</f>
        <v>0</v>
      </c>
      <c r="J47" s="98">
        <f>('S4 F'!V46)</f>
        <v>0</v>
      </c>
      <c r="K47" s="98">
        <f>('M1 M'!V46)</f>
        <v>0</v>
      </c>
      <c r="L47" s="98">
        <f>('M1 F'!V46)</f>
        <v>0</v>
      </c>
      <c r="M47" s="98">
        <f>('M2 M'!V46)</f>
        <v>0</v>
      </c>
      <c r="N47" s="98">
        <f>('M2 F'!V46)</f>
        <v>0</v>
      </c>
      <c r="O47" s="98">
        <f>('M3 M '!V46)</f>
        <v>0</v>
      </c>
      <c r="P47" s="98">
        <f>('M3 F'!V46)</f>
        <v>0</v>
      </c>
      <c r="Q47" s="98">
        <f>('M3 M '!X46)</f>
        <v>0</v>
      </c>
      <c r="R47" s="98">
        <f>('M3 F'!X46)</f>
        <v>0</v>
      </c>
      <c r="S47" s="98">
        <f>('M3 F'!Y46)</f>
        <v>0</v>
      </c>
      <c r="T47" s="98">
        <f>('M3 F'!Z46)</f>
        <v>0</v>
      </c>
      <c r="U47" s="98">
        <f>('M3 F'!AA46)</f>
        <v>0</v>
      </c>
      <c r="V47" s="99">
        <f t="shared" si="1"/>
        <v>0</v>
      </c>
      <c r="W47" s="100"/>
    </row>
    <row r="48" spans="1:23" ht="20.100000000000001" customHeight="1" thickBot="1" x14ac:dyDescent="0.3">
      <c r="A48" s="94"/>
      <c r="B48" s="95"/>
      <c r="C48" s="96">
        <f>('S1 M'!U47)</f>
        <v>0</v>
      </c>
      <c r="D48" s="96">
        <f>('S1 F'!U47)</f>
        <v>0</v>
      </c>
      <c r="E48" s="97">
        <f>('S2 M'!U47)</f>
        <v>0</v>
      </c>
      <c r="F48" s="98">
        <f>('S2 F'!U47)</f>
        <v>0</v>
      </c>
      <c r="G48" s="98">
        <f>('S3 F'!V47)</f>
        <v>0</v>
      </c>
      <c r="H48" s="98">
        <f>('S3 M'!V47)</f>
        <v>0</v>
      </c>
      <c r="I48" s="98">
        <f>('S4 M'!V47)</f>
        <v>0</v>
      </c>
      <c r="J48" s="98">
        <f>('S4 F'!V47)</f>
        <v>0</v>
      </c>
      <c r="K48" s="98">
        <f>('M1 M'!V47)</f>
        <v>0</v>
      </c>
      <c r="L48" s="98">
        <f>('M1 F'!V47)</f>
        <v>0</v>
      </c>
      <c r="M48" s="98">
        <f>('M2 M'!V47)</f>
        <v>0</v>
      </c>
      <c r="N48" s="98">
        <f>('M2 F'!V47)</f>
        <v>0</v>
      </c>
      <c r="O48" s="98">
        <f>('M3 M '!V47)</f>
        <v>0</v>
      </c>
      <c r="P48" s="98">
        <f>('M3 F'!V47)</f>
        <v>0</v>
      </c>
      <c r="Q48" s="98">
        <f>('M3 M '!X47)</f>
        <v>0</v>
      </c>
      <c r="R48" s="98">
        <f>('M3 F'!X47)</f>
        <v>0</v>
      </c>
      <c r="S48" s="98">
        <f>('M3 F'!Y47)</f>
        <v>0</v>
      </c>
      <c r="T48" s="98">
        <f>('M3 F'!Z47)</f>
        <v>0</v>
      </c>
      <c r="U48" s="98">
        <f>('M3 F'!AA47)</f>
        <v>0</v>
      </c>
      <c r="V48" s="99">
        <f t="shared" si="1"/>
        <v>0</v>
      </c>
      <c r="W48" s="100"/>
    </row>
    <row r="49" spans="1:23" ht="20.100000000000001" customHeight="1" thickBot="1" x14ac:dyDescent="0.3">
      <c r="A49" s="94"/>
      <c r="B49" s="95"/>
      <c r="C49" s="96">
        <f>('S1 M'!U48)</f>
        <v>0</v>
      </c>
      <c r="D49" s="96">
        <f>('S1 F'!U48)</f>
        <v>0</v>
      </c>
      <c r="E49" s="97">
        <f>('S2 M'!U48)</f>
        <v>0</v>
      </c>
      <c r="F49" s="98">
        <f>('S2 F'!U48)</f>
        <v>0</v>
      </c>
      <c r="G49" s="98">
        <f>('S3 F'!V48)</f>
        <v>0</v>
      </c>
      <c r="H49" s="98">
        <f>('S3 M'!V48)</f>
        <v>0</v>
      </c>
      <c r="I49" s="98">
        <f>('S4 M'!V48)</f>
        <v>0</v>
      </c>
      <c r="J49" s="98">
        <f>('S4 F'!V48)</f>
        <v>0</v>
      </c>
      <c r="K49" s="98">
        <f>('M1 M'!V48)</f>
        <v>0</v>
      </c>
      <c r="L49" s="98">
        <f>('M1 F'!V48)</f>
        <v>0</v>
      </c>
      <c r="M49" s="98">
        <f>('M2 M'!V48)</f>
        <v>0</v>
      </c>
      <c r="N49" s="98">
        <f>('M2 F'!V48)</f>
        <v>0</v>
      </c>
      <c r="O49" s="98">
        <f>('M3 M '!V48)</f>
        <v>0</v>
      </c>
      <c r="P49" s="98">
        <f>('M3 F'!V48)</f>
        <v>0</v>
      </c>
      <c r="Q49" s="98">
        <f>('M3 M '!X48)</f>
        <v>0</v>
      </c>
      <c r="R49" s="98">
        <f>('M3 F'!X48)</f>
        <v>0</v>
      </c>
      <c r="S49" s="98">
        <f>('M3 F'!Y48)</f>
        <v>0</v>
      </c>
      <c r="T49" s="98">
        <f>('M3 F'!Z48)</f>
        <v>0</v>
      </c>
      <c r="U49" s="98">
        <f>('M3 F'!AA48)</f>
        <v>0</v>
      </c>
      <c r="V49" s="99">
        <f t="shared" si="1"/>
        <v>0</v>
      </c>
      <c r="W49" s="100"/>
    </row>
    <row r="50" spans="1:23" ht="20.100000000000001" customHeight="1" thickBot="1" x14ac:dyDescent="0.3">
      <c r="A50" s="94"/>
      <c r="B50" s="95"/>
      <c r="C50" s="96">
        <f>('S1 M'!U49)</f>
        <v>0</v>
      </c>
      <c r="D50" s="96">
        <f>('S1 F'!U49)</f>
        <v>0</v>
      </c>
      <c r="E50" s="97">
        <f>('S2 M'!U49)</f>
        <v>0</v>
      </c>
      <c r="F50" s="98">
        <f>('S2 F'!U49)</f>
        <v>0</v>
      </c>
      <c r="G50" s="98">
        <f>('S3 F'!V49)</f>
        <v>0</v>
      </c>
      <c r="H50" s="98">
        <f>('S3 M'!V49)</f>
        <v>0</v>
      </c>
      <c r="I50" s="98">
        <f>('S4 M'!V49)</f>
        <v>0</v>
      </c>
      <c r="J50" s="98">
        <f>('S4 F'!V49)</f>
        <v>0</v>
      </c>
      <c r="K50" s="98">
        <f>('M1 M'!V49)</f>
        <v>0</v>
      </c>
      <c r="L50" s="98">
        <f>('M1 F'!V49)</f>
        <v>0</v>
      </c>
      <c r="M50" s="98">
        <f>('M2 M'!V49)</f>
        <v>0</v>
      </c>
      <c r="N50" s="98">
        <f>('M2 F'!V49)</f>
        <v>0</v>
      </c>
      <c r="O50" s="98">
        <f>('M3 M '!V49)</f>
        <v>0</v>
      </c>
      <c r="P50" s="98">
        <f>('M3 F'!V49)</f>
        <v>0</v>
      </c>
      <c r="Q50" s="98">
        <f>('M3 M '!X49)</f>
        <v>0</v>
      </c>
      <c r="R50" s="98">
        <f>('M3 F'!X49)</f>
        <v>0</v>
      </c>
      <c r="S50" s="98">
        <f>('M3 F'!Y49)</f>
        <v>0</v>
      </c>
      <c r="T50" s="98">
        <f>('M3 F'!Z49)</f>
        <v>0</v>
      </c>
      <c r="U50" s="98">
        <f>('M3 F'!AA49)</f>
        <v>0</v>
      </c>
      <c r="V50" s="99">
        <f t="shared" si="1"/>
        <v>0</v>
      </c>
      <c r="W50" s="100"/>
    </row>
    <row r="51" spans="1:23" ht="20.100000000000001" customHeight="1" thickBot="1" x14ac:dyDescent="0.3">
      <c r="A51" s="94"/>
      <c r="B51" s="95"/>
      <c r="C51" s="96">
        <f>('S1 M'!U50)</f>
        <v>0</v>
      </c>
      <c r="D51" s="96">
        <f>('S1 F'!U50)</f>
        <v>0</v>
      </c>
      <c r="E51" s="97">
        <f>('S2 M'!U50)</f>
        <v>0</v>
      </c>
      <c r="F51" s="98">
        <f>('S2 F'!U50)</f>
        <v>0</v>
      </c>
      <c r="G51" s="98">
        <f>('S3 F'!V50)</f>
        <v>0</v>
      </c>
      <c r="H51" s="98">
        <f>('S3 M'!V50)</f>
        <v>0</v>
      </c>
      <c r="I51" s="98">
        <f>('S4 M'!V50)</f>
        <v>0</v>
      </c>
      <c r="J51" s="98">
        <f>('S4 F'!V50)</f>
        <v>0</v>
      </c>
      <c r="K51" s="98">
        <f>('M1 M'!V50)</f>
        <v>0</v>
      </c>
      <c r="L51" s="98">
        <f>('M1 F'!V50)</f>
        <v>0</v>
      </c>
      <c r="M51" s="98">
        <f>('M2 M'!V50)</f>
        <v>0</v>
      </c>
      <c r="N51" s="98">
        <f>('M2 F'!V50)</f>
        <v>0</v>
      </c>
      <c r="O51" s="98">
        <f>('M3 M '!V50)</f>
        <v>0</v>
      </c>
      <c r="P51" s="98">
        <f>('M3 F'!V50)</f>
        <v>0</v>
      </c>
      <c r="Q51" s="98">
        <f>('M3 M '!X50)</f>
        <v>0</v>
      </c>
      <c r="R51" s="98">
        <f>('M3 F'!X50)</f>
        <v>0</v>
      </c>
      <c r="S51" s="98">
        <f>('M3 F'!Y50)</f>
        <v>0</v>
      </c>
      <c r="T51" s="98">
        <f>('M3 F'!Z50)</f>
        <v>0</v>
      </c>
      <c r="U51" s="98">
        <f>('M3 F'!AA50)</f>
        <v>0</v>
      </c>
      <c r="V51" s="99">
        <f t="shared" si="1"/>
        <v>0</v>
      </c>
      <c r="W51" s="100"/>
    </row>
    <row r="52" spans="1:23" ht="20.100000000000001" customHeight="1" thickBot="1" x14ac:dyDescent="0.3">
      <c r="A52" s="94"/>
      <c r="B52" s="95"/>
      <c r="C52" s="96">
        <f>('S1 M'!U51)</f>
        <v>0</v>
      </c>
      <c r="D52" s="96">
        <f>('S1 F'!U51)</f>
        <v>0</v>
      </c>
      <c r="E52" s="97">
        <f>('S2 M'!U51)</f>
        <v>0</v>
      </c>
      <c r="F52" s="98">
        <f>('S2 F'!U51)</f>
        <v>0</v>
      </c>
      <c r="G52" s="98">
        <f>('S3 F'!V51)</f>
        <v>0</v>
      </c>
      <c r="H52" s="98">
        <f>('S3 M'!V51)</f>
        <v>0</v>
      </c>
      <c r="I52" s="98">
        <f>('S4 M'!V51)</f>
        <v>0</v>
      </c>
      <c r="J52" s="98">
        <f>('S4 F'!V51)</f>
        <v>0</v>
      </c>
      <c r="K52" s="98">
        <f>('M1 M'!V51)</f>
        <v>0</v>
      </c>
      <c r="L52" s="98">
        <f>('M1 F'!V51)</f>
        <v>0</v>
      </c>
      <c r="M52" s="98">
        <f>('M2 M'!V51)</f>
        <v>0</v>
      </c>
      <c r="N52" s="98">
        <f>('M2 F'!V51)</f>
        <v>0</v>
      </c>
      <c r="O52" s="98">
        <f>('M3 M '!V51)</f>
        <v>0</v>
      </c>
      <c r="P52" s="98">
        <f>('M3 F'!V51)</f>
        <v>0</v>
      </c>
      <c r="Q52" s="98">
        <f>('M3 M '!X51)</f>
        <v>0</v>
      </c>
      <c r="R52" s="98">
        <f>('M3 F'!X51)</f>
        <v>0</v>
      </c>
      <c r="S52" s="98">
        <f>('M3 F'!Y51)</f>
        <v>0</v>
      </c>
      <c r="T52" s="98">
        <f>('M3 F'!Z51)</f>
        <v>0</v>
      </c>
      <c r="U52" s="98">
        <f>('M3 F'!AA51)</f>
        <v>0</v>
      </c>
      <c r="V52" s="99">
        <f t="shared" si="1"/>
        <v>0</v>
      </c>
      <c r="W52" s="100"/>
    </row>
    <row r="53" spans="1:23" ht="20.100000000000001" customHeight="1" thickBot="1" x14ac:dyDescent="0.3">
      <c r="A53" s="94"/>
      <c r="B53" s="95"/>
      <c r="C53" s="96">
        <f>('S1 M'!U52)</f>
        <v>0</v>
      </c>
      <c r="D53" s="96">
        <f>('S1 F'!U52)</f>
        <v>0</v>
      </c>
      <c r="E53" s="97">
        <f>('S2 M'!U52)</f>
        <v>0</v>
      </c>
      <c r="F53" s="98">
        <f>('S2 F'!U52)</f>
        <v>0</v>
      </c>
      <c r="G53" s="98">
        <f>('S3 F'!V52)</f>
        <v>0</v>
      </c>
      <c r="H53" s="98">
        <f>('S3 M'!V52)</f>
        <v>0</v>
      </c>
      <c r="I53" s="98">
        <f>('S4 M'!V52)</f>
        <v>0</v>
      </c>
      <c r="J53" s="98">
        <f>('S4 F'!V52)</f>
        <v>0</v>
      </c>
      <c r="K53" s="98">
        <f>('M1 M'!V52)</f>
        <v>0</v>
      </c>
      <c r="L53" s="98">
        <f>('M1 F'!V52)</f>
        <v>0</v>
      </c>
      <c r="M53" s="98">
        <f>('M2 M'!V52)</f>
        <v>0</v>
      </c>
      <c r="N53" s="98">
        <f>('M2 F'!V52)</f>
        <v>0</v>
      </c>
      <c r="O53" s="98">
        <f>('M3 M '!V52)</f>
        <v>0</v>
      </c>
      <c r="P53" s="98">
        <f>('M3 F'!V52)</f>
        <v>0</v>
      </c>
      <c r="Q53" s="98">
        <f>('M3 M '!X52)</f>
        <v>0</v>
      </c>
      <c r="R53" s="98">
        <f>('M3 F'!X52)</f>
        <v>0</v>
      </c>
      <c r="S53" s="98">
        <f>('M3 F'!Y52)</f>
        <v>0</v>
      </c>
      <c r="T53" s="98">
        <f>('M3 F'!Z52)</f>
        <v>0</v>
      </c>
      <c r="U53" s="98">
        <f>('M3 F'!AA52)</f>
        <v>0</v>
      </c>
      <c r="V53" s="99">
        <f t="shared" si="1"/>
        <v>0</v>
      </c>
      <c r="W53" s="100"/>
    </row>
    <row r="54" spans="1:23" ht="20.100000000000001" customHeight="1" thickBot="1" x14ac:dyDescent="0.3">
      <c r="A54" s="94"/>
      <c r="B54" s="95"/>
      <c r="C54" s="96">
        <f>('S1 M'!U53)</f>
        <v>0</v>
      </c>
      <c r="D54" s="96">
        <f>('S1 F'!U53)</f>
        <v>0</v>
      </c>
      <c r="E54" s="97">
        <f>('S2 M'!U53)</f>
        <v>0</v>
      </c>
      <c r="F54" s="98">
        <f>('S2 F'!U53)</f>
        <v>0</v>
      </c>
      <c r="G54" s="98">
        <f>('S3 F'!V53)</f>
        <v>0</v>
      </c>
      <c r="H54" s="98">
        <f>('S3 M'!V53)</f>
        <v>0</v>
      </c>
      <c r="I54" s="98">
        <f>('S4 M'!V53)</f>
        <v>0</v>
      </c>
      <c r="J54" s="98">
        <f>('S4 F'!V53)</f>
        <v>0</v>
      </c>
      <c r="K54" s="98">
        <f>('M1 M'!V53)</f>
        <v>0</v>
      </c>
      <c r="L54" s="98">
        <f>('M1 F'!V53)</f>
        <v>0</v>
      </c>
      <c r="M54" s="98">
        <f>('M2 M'!V53)</f>
        <v>0</v>
      </c>
      <c r="N54" s="98">
        <f>('M2 F'!V53)</f>
        <v>0</v>
      </c>
      <c r="O54" s="98">
        <f>('M3 M '!V53)</f>
        <v>0</v>
      </c>
      <c r="P54" s="98">
        <f>('M3 F'!V53)</f>
        <v>0</v>
      </c>
      <c r="Q54" s="98">
        <f>('M3 M '!X53)</f>
        <v>0</v>
      </c>
      <c r="R54" s="98">
        <f>('M3 F'!X53)</f>
        <v>0</v>
      </c>
      <c r="S54" s="98">
        <f>('M3 F'!Y53)</f>
        <v>0</v>
      </c>
      <c r="T54" s="98">
        <f>('M3 F'!Z53)</f>
        <v>0</v>
      </c>
      <c r="U54" s="98">
        <f>('M3 F'!AA53)</f>
        <v>0</v>
      </c>
      <c r="V54" s="99">
        <f t="shared" si="1"/>
        <v>0</v>
      </c>
      <c r="W54" s="100"/>
    </row>
    <row r="55" spans="1:23" ht="20.100000000000001" customHeight="1" thickBot="1" x14ac:dyDescent="0.3">
      <c r="A55" s="94"/>
      <c r="B55" s="95"/>
      <c r="C55" s="96">
        <f>('S1 M'!U54)</f>
        <v>0</v>
      </c>
      <c r="D55" s="96">
        <f>('S1 F'!U54)</f>
        <v>0</v>
      </c>
      <c r="E55" s="97">
        <f>('S2 M'!U54)</f>
        <v>0</v>
      </c>
      <c r="F55" s="98">
        <f>('S2 F'!U54)</f>
        <v>0</v>
      </c>
      <c r="G55" s="98">
        <f>('S3 F'!V54)</f>
        <v>0</v>
      </c>
      <c r="H55" s="98">
        <f>('S3 M'!V54)</f>
        <v>0</v>
      </c>
      <c r="I55" s="98">
        <f>('S4 M'!V54)</f>
        <v>0</v>
      </c>
      <c r="J55" s="98">
        <f>('S4 F'!V54)</f>
        <v>0</v>
      </c>
      <c r="K55" s="98">
        <f>('M1 M'!V54)</f>
        <v>0</v>
      </c>
      <c r="L55" s="98">
        <f>('M1 F'!V54)</f>
        <v>0</v>
      </c>
      <c r="M55" s="98">
        <f>('M2 M'!V54)</f>
        <v>0</v>
      </c>
      <c r="N55" s="98">
        <f>('M2 F'!V54)</f>
        <v>0</v>
      </c>
      <c r="O55" s="98">
        <f>('M3 M '!V54)</f>
        <v>0</v>
      </c>
      <c r="P55" s="98">
        <f>('M3 F'!V54)</f>
        <v>0</v>
      </c>
      <c r="Q55" s="98">
        <f>('M3 M '!X54)</f>
        <v>0</v>
      </c>
      <c r="R55" s="98">
        <f>('M3 F'!X54)</f>
        <v>0</v>
      </c>
      <c r="S55" s="98">
        <f>('M3 F'!Y54)</f>
        <v>0</v>
      </c>
      <c r="T55" s="98">
        <f>('M3 F'!Z54)</f>
        <v>0</v>
      </c>
      <c r="U55" s="98">
        <f>('M3 F'!AA54)</f>
        <v>0</v>
      </c>
      <c r="V55" s="99">
        <f t="shared" si="1"/>
        <v>0</v>
      </c>
      <c r="W55" s="100"/>
    </row>
    <row r="56" spans="1:23" ht="20.100000000000001" customHeight="1" thickBot="1" x14ac:dyDescent="0.3">
      <c r="A56" s="94"/>
      <c r="B56" s="95"/>
      <c r="C56" s="96">
        <f>('S1 M'!U55)</f>
        <v>0</v>
      </c>
      <c r="D56" s="96">
        <f>('S1 F'!U55)</f>
        <v>0</v>
      </c>
      <c r="E56" s="97">
        <f>('S2 M'!U55)</f>
        <v>0</v>
      </c>
      <c r="F56" s="98">
        <f>('S2 F'!U55)</f>
        <v>0</v>
      </c>
      <c r="G56" s="98">
        <f>('S3 F'!V55)</f>
        <v>0</v>
      </c>
      <c r="H56" s="98">
        <f>('S3 M'!V55)</f>
        <v>0</v>
      </c>
      <c r="I56" s="98">
        <f>('S4 M'!V55)</f>
        <v>0</v>
      </c>
      <c r="J56" s="98">
        <f>('S4 F'!V55)</f>
        <v>0</v>
      </c>
      <c r="K56" s="98">
        <f>('M1 M'!V55)</f>
        <v>0</v>
      </c>
      <c r="L56" s="98">
        <f>('M1 F'!V55)</f>
        <v>0</v>
      </c>
      <c r="M56" s="98">
        <f>('M2 M'!V55)</f>
        <v>0</v>
      </c>
      <c r="N56" s="98">
        <f>('M2 F'!V55)</f>
        <v>0</v>
      </c>
      <c r="O56" s="98">
        <f>('M3 M '!V55)</f>
        <v>0</v>
      </c>
      <c r="P56" s="98">
        <f>('M3 F'!V55)</f>
        <v>0</v>
      </c>
      <c r="Q56" s="98">
        <f>('M3 M '!X55)</f>
        <v>0</v>
      </c>
      <c r="R56" s="98">
        <f>('M3 F'!X55)</f>
        <v>0</v>
      </c>
      <c r="S56" s="98">
        <f>('M3 F'!Y55)</f>
        <v>0</v>
      </c>
      <c r="T56" s="98">
        <f>('M3 F'!Z55)</f>
        <v>0</v>
      </c>
      <c r="U56" s="98">
        <f>('M3 F'!AA55)</f>
        <v>0</v>
      </c>
      <c r="V56" s="99">
        <f t="shared" si="1"/>
        <v>0</v>
      </c>
      <c r="W56" s="100"/>
    </row>
    <row r="57" spans="1:23" ht="20.100000000000001" customHeight="1" thickBot="1" x14ac:dyDescent="0.3">
      <c r="A57" s="94"/>
      <c r="B57" s="95"/>
      <c r="C57" s="96">
        <f>('S1 M'!U56)</f>
        <v>0</v>
      </c>
      <c r="D57" s="96">
        <f>('S1 F'!U56)</f>
        <v>0</v>
      </c>
      <c r="E57" s="97">
        <f>('S2 M'!U56)</f>
        <v>0</v>
      </c>
      <c r="F57" s="98">
        <f>('S2 F'!U56)</f>
        <v>0</v>
      </c>
      <c r="G57" s="98">
        <f>('S3 F'!V56)</f>
        <v>0</v>
      </c>
      <c r="H57" s="98">
        <f>('S3 M'!V56)</f>
        <v>0</v>
      </c>
      <c r="I57" s="98">
        <f>('S4 M'!V56)</f>
        <v>0</v>
      </c>
      <c r="J57" s="98">
        <f>('S4 F'!V56)</f>
        <v>0</v>
      </c>
      <c r="K57" s="98">
        <f>('M1 M'!V56)</f>
        <v>0</v>
      </c>
      <c r="L57" s="98">
        <f>('M1 F'!V56)</f>
        <v>0</v>
      </c>
      <c r="M57" s="98">
        <f>('M2 M'!V56)</f>
        <v>0</v>
      </c>
      <c r="N57" s="98">
        <f>('M2 F'!V56)</f>
        <v>0</v>
      </c>
      <c r="O57" s="98">
        <f>('M3 M '!V56)</f>
        <v>0</v>
      </c>
      <c r="P57" s="98">
        <f>('M3 F'!V56)</f>
        <v>0</v>
      </c>
      <c r="Q57" s="98">
        <f>('M3 M '!X56)</f>
        <v>0</v>
      </c>
      <c r="R57" s="98">
        <f>('M3 F'!X56)</f>
        <v>0</v>
      </c>
      <c r="S57" s="98">
        <f>('M3 F'!Y56)</f>
        <v>0</v>
      </c>
      <c r="T57" s="98">
        <f>('M3 F'!Z56)</f>
        <v>0</v>
      </c>
      <c r="U57" s="98">
        <f>('M3 F'!AA56)</f>
        <v>0</v>
      </c>
      <c r="V57" s="99">
        <f t="shared" si="1"/>
        <v>0</v>
      </c>
      <c r="W57" s="100"/>
    </row>
    <row r="58" spans="1:23" ht="20.100000000000001" customHeight="1" thickBot="1" x14ac:dyDescent="0.3">
      <c r="A58" s="94"/>
      <c r="B58" s="95"/>
      <c r="C58" s="96">
        <f>('S1 M'!U57)</f>
        <v>0</v>
      </c>
      <c r="D58" s="96">
        <f>('S1 F'!U57)</f>
        <v>0</v>
      </c>
      <c r="E58" s="97">
        <f>('S2 M'!U57)</f>
        <v>0</v>
      </c>
      <c r="F58" s="98">
        <f>('S2 F'!U57)</f>
        <v>0</v>
      </c>
      <c r="G58" s="98">
        <f>('S3 F'!V57)</f>
        <v>0</v>
      </c>
      <c r="H58" s="98">
        <f>('S3 M'!V57)</f>
        <v>0</v>
      </c>
      <c r="I58" s="98">
        <f>('S4 M'!V57)</f>
        <v>0</v>
      </c>
      <c r="J58" s="98">
        <f>('S4 F'!V57)</f>
        <v>0</v>
      </c>
      <c r="K58" s="98">
        <f>('M1 M'!V57)</f>
        <v>0</v>
      </c>
      <c r="L58" s="98">
        <f>('M1 F'!V57)</f>
        <v>0</v>
      </c>
      <c r="M58" s="98">
        <f>('M2 M'!V57)</f>
        <v>0</v>
      </c>
      <c r="N58" s="98">
        <f>('M2 F'!V57)</f>
        <v>0</v>
      </c>
      <c r="O58" s="98">
        <f>('M3 M '!V57)</f>
        <v>0</v>
      </c>
      <c r="P58" s="98">
        <f>('M3 F'!V57)</f>
        <v>0</v>
      </c>
      <c r="Q58" s="98">
        <f>('M3 M '!X57)</f>
        <v>0</v>
      </c>
      <c r="R58" s="98">
        <f>('M3 F'!X57)</f>
        <v>0</v>
      </c>
      <c r="S58" s="98">
        <f>('M3 F'!Y57)</f>
        <v>0</v>
      </c>
      <c r="T58" s="98">
        <f>('M3 F'!Z57)</f>
        <v>0</v>
      </c>
      <c r="U58" s="98">
        <f>('M3 F'!AA57)</f>
        <v>0</v>
      </c>
      <c r="V58" s="99">
        <f t="shared" si="1"/>
        <v>0</v>
      </c>
      <c r="W58" s="100"/>
    </row>
    <row r="59" spans="1:23" ht="20.100000000000001" customHeight="1" thickBot="1" x14ac:dyDescent="0.3">
      <c r="A59" s="94"/>
      <c r="B59" s="95"/>
      <c r="C59" s="96">
        <f>('S1 M'!U58)</f>
        <v>0</v>
      </c>
      <c r="D59" s="96">
        <f>('S1 F'!U58)</f>
        <v>0</v>
      </c>
      <c r="E59" s="97">
        <f>('S2 M'!U58)</f>
        <v>0</v>
      </c>
      <c r="F59" s="98">
        <f>('S2 F'!U58)</f>
        <v>0</v>
      </c>
      <c r="G59" s="98">
        <f>('S3 F'!V58)</f>
        <v>0</v>
      </c>
      <c r="H59" s="98">
        <f>('S3 M'!V58)</f>
        <v>0</v>
      </c>
      <c r="I59" s="98">
        <f>('S4 M'!V58)</f>
        <v>0</v>
      </c>
      <c r="J59" s="98">
        <f>('S4 F'!V58)</f>
        <v>0</v>
      </c>
      <c r="K59" s="98">
        <f>('M1 M'!V58)</f>
        <v>0</v>
      </c>
      <c r="L59" s="98">
        <f>('M1 F'!V58)</f>
        <v>0</v>
      </c>
      <c r="M59" s="98">
        <f>('M2 M'!V58)</f>
        <v>0</v>
      </c>
      <c r="N59" s="98">
        <f>('M2 F'!V58)</f>
        <v>0</v>
      </c>
      <c r="O59" s="98">
        <f>('M3 M '!V58)</f>
        <v>0</v>
      </c>
      <c r="P59" s="98">
        <f>('M3 F'!V58)</f>
        <v>0</v>
      </c>
      <c r="Q59" s="98">
        <f>('M3 M '!X58)</f>
        <v>0</v>
      </c>
      <c r="R59" s="98">
        <f>('M3 F'!X58)</f>
        <v>0</v>
      </c>
      <c r="S59" s="98">
        <f>('M3 F'!Y58)</f>
        <v>0</v>
      </c>
      <c r="T59" s="98">
        <f>('M3 F'!Z58)</f>
        <v>0</v>
      </c>
      <c r="U59" s="98">
        <f>('M3 F'!AA58)</f>
        <v>0</v>
      </c>
      <c r="V59" s="99">
        <f t="shared" si="1"/>
        <v>0</v>
      </c>
      <c r="W59" s="100"/>
    </row>
    <row r="60" spans="1:23" ht="20.100000000000001" customHeight="1" thickBot="1" x14ac:dyDescent="0.3">
      <c r="A60" s="94"/>
      <c r="B60" s="95"/>
      <c r="C60" s="96">
        <f>('S1 M'!U59)</f>
        <v>0</v>
      </c>
      <c r="D60" s="96">
        <f>('S1 F'!U59)</f>
        <v>0</v>
      </c>
      <c r="E60" s="97">
        <f>('S2 M'!U59)</f>
        <v>0</v>
      </c>
      <c r="F60" s="98">
        <f>('S2 F'!U59)</f>
        <v>0</v>
      </c>
      <c r="G60" s="98">
        <f>('S3 F'!V59)</f>
        <v>0</v>
      </c>
      <c r="H60" s="98">
        <f>('S3 M'!V59)</f>
        <v>0</v>
      </c>
      <c r="I60" s="98">
        <f>('S4 M'!V59)</f>
        <v>0</v>
      </c>
      <c r="J60" s="98">
        <f>('S4 F'!V59)</f>
        <v>0</v>
      </c>
      <c r="K60" s="98">
        <f>('M1 M'!V59)</f>
        <v>0</v>
      </c>
      <c r="L60" s="98">
        <f>('M1 F'!V59)</f>
        <v>0</v>
      </c>
      <c r="M60" s="98">
        <f>('M2 M'!V59)</f>
        <v>0</v>
      </c>
      <c r="N60" s="98">
        <f>('M2 F'!V59)</f>
        <v>0</v>
      </c>
      <c r="O60" s="98">
        <f>('M3 M '!V59)</f>
        <v>0</v>
      </c>
      <c r="P60" s="98">
        <f>('M3 F'!V59)</f>
        <v>0</v>
      </c>
      <c r="Q60" s="98">
        <f>('M3 M '!X59)</f>
        <v>0</v>
      </c>
      <c r="R60" s="98">
        <f>('M3 F'!X59)</f>
        <v>0</v>
      </c>
      <c r="S60" s="98">
        <f>('M3 F'!Y59)</f>
        <v>0</v>
      </c>
      <c r="T60" s="98">
        <f>('M3 F'!Z59)</f>
        <v>0</v>
      </c>
      <c r="U60" s="98">
        <f>('M3 F'!AA59)</f>
        <v>0</v>
      </c>
      <c r="V60" s="99">
        <f t="shared" si="1"/>
        <v>0</v>
      </c>
      <c r="W60" s="100"/>
    </row>
    <row r="61" spans="1:23" ht="20.100000000000001" customHeight="1" thickBot="1" x14ac:dyDescent="0.3">
      <c r="A61" s="94"/>
      <c r="B61" s="95"/>
      <c r="C61" s="96">
        <f>('S1 M'!U60)</f>
        <v>0</v>
      </c>
      <c r="D61" s="96">
        <f>('S1 F'!U60)</f>
        <v>0</v>
      </c>
      <c r="E61" s="97">
        <f>('S2 M'!U60)</f>
        <v>0</v>
      </c>
      <c r="F61" s="98">
        <f>('S2 F'!U60)</f>
        <v>0</v>
      </c>
      <c r="G61" s="98">
        <f>('S3 F'!V60)</f>
        <v>0</v>
      </c>
      <c r="H61" s="98">
        <f>('S3 M'!V60)</f>
        <v>0</v>
      </c>
      <c r="I61" s="98">
        <f>('S4 M'!V60)</f>
        <v>0</v>
      </c>
      <c r="J61" s="98">
        <f>('S4 F'!V60)</f>
        <v>0</v>
      </c>
      <c r="K61" s="98">
        <f>('M1 M'!V60)</f>
        <v>0</v>
      </c>
      <c r="L61" s="98">
        <f>('M1 F'!V60)</f>
        <v>0</v>
      </c>
      <c r="M61" s="98">
        <f>('M2 M'!V60)</f>
        <v>0</v>
      </c>
      <c r="N61" s="98">
        <f>('M2 F'!V60)</f>
        <v>0</v>
      </c>
      <c r="O61" s="98">
        <f>('M3 M '!V60)</f>
        <v>0</v>
      </c>
      <c r="P61" s="98">
        <f>('M3 F'!V60)</f>
        <v>0</v>
      </c>
      <c r="Q61" s="98">
        <f>('M3 M '!X60)</f>
        <v>0</v>
      </c>
      <c r="R61" s="98">
        <f>('M3 F'!X60)</f>
        <v>0</v>
      </c>
      <c r="S61" s="98">
        <f>('M3 F'!Y60)</f>
        <v>0</v>
      </c>
      <c r="T61" s="98">
        <f>('M3 F'!Z60)</f>
        <v>0</v>
      </c>
      <c r="U61" s="98">
        <f>('M3 F'!AA60)</f>
        <v>0</v>
      </c>
      <c r="V61" s="99">
        <f t="shared" si="1"/>
        <v>0</v>
      </c>
      <c r="W61" s="100"/>
    </row>
    <row r="62" spans="1:23" ht="20.100000000000001" customHeight="1" thickBot="1" x14ac:dyDescent="0.3">
      <c r="A62" s="94"/>
      <c r="B62" s="95"/>
      <c r="C62" s="96">
        <f>('S1 M'!U61)</f>
        <v>0</v>
      </c>
      <c r="D62" s="96">
        <f>('S1 F'!U61)</f>
        <v>0</v>
      </c>
      <c r="E62" s="97">
        <f>('S2 M'!U61)</f>
        <v>0</v>
      </c>
      <c r="F62" s="98">
        <f>('S2 F'!U61)</f>
        <v>0</v>
      </c>
      <c r="G62" s="98">
        <f>('S3 F'!V61)</f>
        <v>0</v>
      </c>
      <c r="H62" s="98">
        <f>('S3 M'!V61)</f>
        <v>0</v>
      </c>
      <c r="I62" s="98">
        <f>('S4 M'!V61)</f>
        <v>0</v>
      </c>
      <c r="J62" s="98">
        <f>('S4 F'!V61)</f>
        <v>0</v>
      </c>
      <c r="K62" s="98">
        <f>('M1 M'!V61)</f>
        <v>0</v>
      </c>
      <c r="L62" s="98">
        <f>('M1 F'!V61)</f>
        <v>0</v>
      </c>
      <c r="M62" s="98">
        <f>('M2 M'!V61)</f>
        <v>0</v>
      </c>
      <c r="N62" s="98">
        <f>('M2 F'!V61)</f>
        <v>0</v>
      </c>
      <c r="O62" s="98">
        <f>('M3 M '!V61)</f>
        <v>0</v>
      </c>
      <c r="P62" s="98">
        <f>('M3 F'!V61)</f>
        <v>0</v>
      </c>
      <c r="Q62" s="98">
        <f>('M3 M '!X61)</f>
        <v>0</v>
      </c>
      <c r="R62" s="98">
        <f>('M3 F'!X61)</f>
        <v>0</v>
      </c>
      <c r="S62" s="98">
        <f>('M3 F'!Y61)</f>
        <v>0</v>
      </c>
      <c r="T62" s="98">
        <f>('M3 F'!Z61)</f>
        <v>0</v>
      </c>
      <c r="U62" s="98">
        <f>('M3 F'!AA61)</f>
        <v>0</v>
      </c>
      <c r="V62" s="99">
        <f t="shared" si="1"/>
        <v>0</v>
      </c>
      <c r="W62" s="100"/>
    </row>
    <row r="63" spans="1:23" ht="20.100000000000001" customHeight="1" thickBot="1" x14ac:dyDescent="0.3">
      <c r="A63" s="94"/>
      <c r="B63" s="95"/>
      <c r="C63" s="96">
        <f>('S1 M'!U62)</f>
        <v>0</v>
      </c>
      <c r="D63" s="96">
        <f>('S1 F'!U62)</f>
        <v>0</v>
      </c>
      <c r="E63" s="97">
        <f>('S2 M'!U62)</f>
        <v>0</v>
      </c>
      <c r="F63" s="98">
        <f>('S2 F'!U62)</f>
        <v>0</v>
      </c>
      <c r="G63" s="98">
        <f>('S3 F'!V62)</f>
        <v>0</v>
      </c>
      <c r="H63" s="98">
        <f>('S3 M'!V62)</f>
        <v>0</v>
      </c>
      <c r="I63" s="98">
        <f>('S4 M'!V62)</f>
        <v>0</v>
      </c>
      <c r="J63" s="98">
        <f>('S4 F'!V62)</f>
        <v>0</v>
      </c>
      <c r="K63" s="98">
        <f>('M1 M'!V62)</f>
        <v>0</v>
      </c>
      <c r="L63" s="98">
        <f>('M1 F'!V62)</f>
        <v>0</v>
      </c>
      <c r="M63" s="98">
        <f>('M2 M'!V62)</f>
        <v>0</v>
      </c>
      <c r="N63" s="98">
        <f>('M2 F'!V62)</f>
        <v>0</v>
      </c>
      <c r="O63" s="98">
        <f>('M3 M '!V62)</f>
        <v>0</v>
      </c>
      <c r="P63" s="98">
        <f>('M3 F'!V62)</f>
        <v>0</v>
      </c>
      <c r="Q63" s="98">
        <f>('M3 M '!X62)</f>
        <v>0</v>
      </c>
      <c r="R63" s="98">
        <f>('M3 F'!X62)</f>
        <v>0</v>
      </c>
      <c r="S63" s="98">
        <f>('M3 F'!Y62)</f>
        <v>0</v>
      </c>
      <c r="T63" s="98">
        <f>('M3 F'!Z62)</f>
        <v>0</v>
      </c>
      <c r="U63" s="98">
        <f>('M3 F'!AA62)</f>
        <v>0</v>
      </c>
      <c r="V63" s="99">
        <f t="shared" si="1"/>
        <v>0</v>
      </c>
      <c r="W63" s="100"/>
    </row>
    <row r="64" spans="1:23" ht="20.100000000000001" customHeight="1" thickBot="1" x14ac:dyDescent="0.3">
      <c r="A64" s="94"/>
      <c r="B64" s="95"/>
      <c r="C64" s="96">
        <f>('S1 M'!U63)</f>
        <v>0</v>
      </c>
      <c r="D64" s="96">
        <f>('S1 F'!U63)</f>
        <v>0</v>
      </c>
      <c r="E64" s="97">
        <f>('S2 M'!U63)</f>
        <v>0</v>
      </c>
      <c r="F64" s="98">
        <f>('S2 F'!U63)</f>
        <v>0</v>
      </c>
      <c r="G64" s="98">
        <f>('S3 F'!V63)</f>
        <v>0</v>
      </c>
      <c r="H64" s="98">
        <f>('S3 M'!V63)</f>
        <v>0</v>
      </c>
      <c r="I64" s="98">
        <f>('S4 M'!V63)</f>
        <v>0</v>
      </c>
      <c r="J64" s="98">
        <f>('S4 F'!V63)</f>
        <v>0</v>
      </c>
      <c r="K64" s="98">
        <f>('M1 M'!V64)</f>
        <v>0</v>
      </c>
      <c r="L64" s="98">
        <f>('M1 F'!V63)</f>
        <v>0</v>
      </c>
      <c r="M64" s="98">
        <f>('M2 M'!V63)</f>
        <v>0</v>
      </c>
      <c r="N64" s="98">
        <f>('M2 F'!V63)</f>
        <v>0</v>
      </c>
      <c r="O64" s="98">
        <f>('M3 M '!V63)</f>
        <v>0</v>
      </c>
      <c r="P64" s="98">
        <f>('M3 F'!V63)</f>
        <v>0</v>
      </c>
      <c r="Q64" s="98">
        <f>('M3 M '!X63)</f>
        <v>0</v>
      </c>
      <c r="R64" s="98">
        <f>('M3 F'!X63)</f>
        <v>0</v>
      </c>
      <c r="S64" s="98">
        <f>('M3 F'!Y63)</f>
        <v>0</v>
      </c>
      <c r="T64" s="98">
        <f>('M3 F'!Z63)</f>
        <v>0</v>
      </c>
      <c r="U64" s="98">
        <f>('M3 F'!AA63)</f>
        <v>0</v>
      </c>
      <c r="V64" s="99">
        <f t="shared" si="0"/>
        <v>0</v>
      </c>
      <c r="W64" s="100"/>
    </row>
    <row r="65" spans="1:23" ht="19.5" customHeight="1" thickBot="1" x14ac:dyDescent="0.3">
      <c r="A65" s="146"/>
      <c r="B65" s="95"/>
      <c r="C65" s="96">
        <f>('S1 M'!U64)</f>
        <v>0</v>
      </c>
      <c r="D65" s="96">
        <f>('S1 F'!U64)</f>
        <v>0</v>
      </c>
      <c r="E65" s="97">
        <f>('S2 M'!U64)</f>
        <v>0</v>
      </c>
      <c r="F65" s="98">
        <f>('S2 F'!U64)</f>
        <v>0</v>
      </c>
      <c r="G65" s="98">
        <f>('S3 F'!V64)</f>
        <v>0</v>
      </c>
      <c r="H65" s="98">
        <f>('S3 M'!V64)</f>
        <v>0</v>
      </c>
      <c r="I65" s="98">
        <f>('S4 M'!V64)</f>
        <v>0</v>
      </c>
      <c r="J65" s="98">
        <f>('S4 F'!V64)</f>
        <v>0</v>
      </c>
      <c r="K65" s="98">
        <f>('M1 M'!V65)</f>
        <v>0</v>
      </c>
      <c r="L65" s="98">
        <f>('M1 F'!V64)</f>
        <v>0</v>
      </c>
      <c r="M65" s="98">
        <f>('M2 M'!V64)</f>
        <v>0</v>
      </c>
      <c r="N65" s="98">
        <f>('M2 F'!V64)</f>
        <v>0</v>
      </c>
      <c r="O65" s="98">
        <f>('M3 M '!V64)</f>
        <v>0</v>
      </c>
      <c r="P65" s="98">
        <f>('M3 F'!V64)</f>
        <v>0</v>
      </c>
      <c r="Q65" s="98">
        <f>('M3 M '!X64)</f>
        <v>0</v>
      </c>
      <c r="R65" s="98">
        <f>('M3 F'!X64)</f>
        <v>0</v>
      </c>
      <c r="S65" s="98">
        <f>('M3 F'!Y64)</f>
        <v>0</v>
      </c>
      <c r="T65" s="98">
        <f>('M3 F'!Z64)</f>
        <v>0</v>
      </c>
      <c r="U65" s="98">
        <f>('M3 F'!AA64)</f>
        <v>0</v>
      </c>
      <c r="V65" s="99">
        <f t="shared" si="0"/>
        <v>0</v>
      </c>
      <c r="W65" s="100"/>
    </row>
    <row r="66" spans="1:23" ht="19.149999999999999" customHeight="1" thickBot="1" x14ac:dyDescent="0.25">
      <c r="A66" s="47"/>
      <c r="B66" s="102"/>
      <c r="C66" s="103">
        <f>SUM(C4:C65)</f>
        <v>212</v>
      </c>
      <c r="D66" s="103">
        <f t="shared" ref="D66:P66" si="2">SUM(D4:D65)</f>
        <v>105</v>
      </c>
      <c r="E66" s="103">
        <f t="shared" si="2"/>
        <v>136</v>
      </c>
      <c r="F66" s="103">
        <f t="shared" si="2"/>
        <v>45</v>
      </c>
      <c r="G66" s="103">
        <f t="shared" si="2"/>
        <v>516</v>
      </c>
      <c r="H66" s="103">
        <f t="shared" si="2"/>
        <v>516</v>
      </c>
      <c r="I66" s="103">
        <f t="shared" si="2"/>
        <v>214</v>
      </c>
      <c r="J66" s="103">
        <f t="shared" si="2"/>
        <v>105</v>
      </c>
      <c r="K66" s="103">
        <f t="shared" si="2"/>
        <v>541</v>
      </c>
      <c r="L66" s="103">
        <f t="shared" si="2"/>
        <v>0</v>
      </c>
      <c r="M66" s="103">
        <f t="shared" si="2"/>
        <v>533</v>
      </c>
      <c r="N66" s="103">
        <f t="shared" si="2"/>
        <v>0</v>
      </c>
      <c r="O66" s="103">
        <f t="shared" si="2"/>
        <v>506</v>
      </c>
      <c r="P66" s="103">
        <f t="shared" si="2"/>
        <v>105</v>
      </c>
      <c r="Q66" s="103">
        <f t="shared" ref="Q66:R66" si="3">SUM(Q4:Q65)</f>
        <v>551</v>
      </c>
      <c r="R66" s="103">
        <f t="shared" si="3"/>
        <v>122</v>
      </c>
      <c r="S66" s="103">
        <f t="shared" ref="S66:T66" si="4">SUM(S4:S65)</f>
        <v>227</v>
      </c>
      <c r="T66" s="103">
        <f t="shared" si="4"/>
        <v>80</v>
      </c>
      <c r="U66" s="103">
        <f t="shared" ref="U66" si="5">SUM(U4:U65)</f>
        <v>70</v>
      </c>
      <c r="V66" s="129">
        <f>SUM(V4:V65)</f>
        <v>4584</v>
      </c>
    </row>
    <row r="67" spans="1:23" ht="16.149999999999999" customHeight="1" thickBot="1" x14ac:dyDescent="0.3">
      <c r="A67" s="6"/>
      <c r="B67" s="87"/>
      <c r="C67" s="89" t="s">
        <v>120</v>
      </c>
      <c r="D67" s="89" t="s">
        <v>121</v>
      </c>
      <c r="E67" s="90" t="s">
        <v>122</v>
      </c>
      <c r="F67" s="91" t="s">
        <v>123</v>
      </c>
      <c r="G67" s="91" t="s">
        <v>124</v>
      </c>
      <c r="H67" s="91" t="s">
        <v>125</v>
      </c>
      <c r="I67" s="91" t="s">
        <v>126</v>
      </c>
      <c r="J67" s="91" t="s">
        <v>127</v>
      </c>
      <c r="K67" s="91" t="s">
        <v>128</v>
      </c>
      <c r="L67" s="91" t="s">
        <v>129</v>
      </c>
      <c r="M67" s="91" t="s">
        <v>130</v>
      </c>
      <c r="N67" s="91" t="s">
        <v>131</v>
      </c>
      <c r="O67" s="91" t="s">
        <v>132</v>
      </c>
      <c r="P67" s="91" t="s">
        <v>133</v>
      </c>
      <c r="Q67" s="91" t="s">
        <v>134</v>
      </c>
      <c r="R67" s="91" t="s">
        <v>135</v>
      </c>
      <c r="S67" s="91" t="s">
        <v>177</v>
      </c>
      <c r="T67" s="91" t="s">
        <v>135</v>
      </c>
      <c r="U67" s="91" t="s">
        <v>177</v>
      </c>
      <c r="V67" s="105"/>
      <c r="W67" s="6"/>
    </row>
    <row r="68" spans="1:23" ht="15.6" customHeight="1" x14ac:dyDescent="0.2">
      <c r="A68" s="6"/>
      <c r="B68" s="6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6"/>
      <c r="W68" s="6"/>
    </row>
    <row r="69" spans="1:23" ht="15.6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15.6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15.6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18.95" customHeight="1" thickBo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20.100000000000001" customHeight="1" x14ac:dyDescent="0.2">
      <c r="A73" s="106"/>
      <c r="B73" s="107"/>
      <c r="C73" s="6"/>
      <c r="D73" s="6"/>
      <c r="E73" s="6"/>
      <c r="F73" s="277"/>
      <c r="G73" s="278"/>
      <c r="H73" s="278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106"/>
    </row>
    <row r="74" spans="1:23" ht="20.100000000000001" customHeight="1" x14ac:dyDescent="0.2">
      <c r="A74" s="51"/>
      <c r="B74" s="108"/>
      <c r="C74" s="6"/>
      <c r="D74" s="6"/>
      <c r="E74" s="6"/>
      <c r="F74" s="277"/>
      <c r="G74" s="278"/>
      <c r="H74" s="278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51"/>
    </row>
    <row r="75" spans="1:23" ht="20.100000000000001" customHeight="1" x14ac:dyDescent="0.2">
      <c r="A75" s="51"/>
      <c r="B75" s="108"/>
      <c r="C75" s="6"/>
      <c r="D75" s="6"/>
      <c r="E75" s="6"/>
      <c r="F75" s="277"/>
      <c r="G75" s="278"/>
      <c r="H75" s="278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51"/>
    </row>
    <row r="76" spans="1:23" ht="20.100000000000001" customHeight="1" x14ac:dyDescent="0.2">
      <c r="A76" s="51"/>
      <c r="B76" s="108"/>
      <c r="C76" s="6"/>
      <c r="D76" s="6"/>
      <c r="E76" s="6"/>
      <c r="F76" s="277"/>
      <c r="G76" s="278"/>
      <c r="H76" s="278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51"/>
    </row>
    <row r="77" spans="1:23" ht="20.100000000000001" customHeight="1" x14ac:dyDescent="0.2">
      <c r="A77" s="51"/>
      <c r="B77" s="108"/>
      <c r="C77" s="6"/>
      <c r="D77" s="6"/>
      <c r="E77" s="6"/>
      <c r="F77" s="277"/>
      <c r="G77" s="278"/>
      <c r="H77" s="278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51"/>
    </row>
    <row r="78" spans="1:23" ht="20.100000000000001" customHeight="1" x14ac:dyDescent="0.2">
      <c r="A78" s="51"/>
      <c r="B78" s="108"/>
      <c r="C78" s="6"/>
      <c r="D78" s="6"/>
      <c r="E78" s="6"/>
      <c r="F78" s="277"/>
      <c r="G78" s="278"/>
      <c r="H78" s="278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51"/>
    </row>
    <row r="79" spans="1:23" ht="20.100000000000001" customHeight="1" x14ac:dyDescent="0.2">
      <c r="A79" s="51"/>
      <c r="B79" s="108"/>
      <c r="C79" s="6"/>
      <c r="D79" s="6"/>
      <c r="E79" s="6"/>
      <c r="F79" s="277"/>
      <c r="G79" s="278"/>
      <c r="H79" s="278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51"/>
    </row>
    <row r="80" spans="1:23" ht="20.100000000000001" customHeight="1" x14ac:dyDescent="0.2">
      <c r="A80" s="51"/>
      <c r="B80" s="108"/>
      <c r="C80" s="6"/>
      <c r="D80" s="6"/>
      <c r="E80" s="6"/>
      <c r="F80" s="277"/>
      <c r="G80" s="278"/>
      <c r="H80" s="278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51"/>
    </row>
    <row r="81" spans="1:23" ht="20.100000000000001" customHeight="1" x14ac:dyDescent="0.2">
      <c r="A81" s="51"/>
      <c r="B81" s="108"/>
      <c r="C81" s="6"/>
      <c r="D81" s="6"/>
      <c r="E81" s="6"/>
      <c r="F81" s="277"/>
      <c r="G81" s="278"/>
      <c r="H81" s="278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51"/>
    </row>
    <row r="82" spans="1:23" ht="20.100000000000001" customHeight="1" x14ac:dyDescent="0.2">
      <c r="A82" s="51"/>
      <c r="B82" s="108"/>
      <c r="C82" s="6"/>
      <c r="D82" s="6"/>
      <c r="E82" s="6"/>
      <c r="F82" s="277"/>
      <c r="G82" s="278"/>
      <c r="H82" s="278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51"/>
    </row>
    <row r="83" spans="1:23" ht="20.100000000000001" customHeight="1" x14ac:dyDescent="0.2">
      <c r="A83" s="51"/>
      <c r="B83" s="108"/>
      <c r="C83" s="6"/>
      <c r="D83" s="6"/>
      <c r="E83" s="6"/>
      <c r="F83" s="277"/>
      <c r="G83" s="278"/>
      <c r="H83" s="278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51"/>
    </row>
    <row r="84" spans="1:23" ht="20.100000000000001" customHeight="1" x14ac:dyDescent="0.2">
      <c r="A84" s="51"/>
      <c r="B84" s="108"/>
      <c r="C84" s="6"/>
      <c r="D84" s="6"/>
      <c r="E84" s="6"/>
      <c r="F84" s="277"/>
      <c r="G84" s="278"/>
      <c r="H84" s="278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51"/>
    </row>
    <row r="85" spans="1:23" ht="20.100000000000001" customHeight="1" x14ac:dyDescent="0.2">
      <c r="A85" s="51"/>
      <c r="B85" s="108"/>
      <c r="C85" s="6"/>
      <c r="D85" s="6"/>
      <c r="E85" s="6"/>
      <c r="F85" s="277"/>
      <c r="G85" s="278"/>
      <c r="H85" s="278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51"/>
    </row>
    <row r="86" spans="1:23" ht="20.100000000000001" customHeight="1" x14ac:dyDescent="0.2">
      <c r="A86" s="51"/>
      <c r="B86" s="108"/>
      <c r="C86" s="6"/>
      <c r="D86" s="6"/>
      <c r="E86" s="6"/>
      <c r="F86" s="277"/>
      <c r="G86" s="278"/>
      <c r="H86" s="278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51"/>
    </row>
    <row r="87" spans="1:23" ht="20.100000000000001" customHeight="1" x14ac:dyDescent="0.2">
      <c r="A87" s="51"/>
      <c r="B87" s="108"/>
      <c r="C87" s="6"/>
      <c r="D87" s="6"/>
      <c r="E87" s="6"/>
      <c r="F87" s="277"/>
      <c r="G87" s="278"/>
      <c r="H87" s="278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51"/>
    </row>
    <row r="88" spans="1:23" ht="20.100000000000001" customHeight="1" x14ac:dyDescent="0.2">
      <c r="A88" s="51"/>
      <c r="B88" s="108"/>
      <c r="C88" s="6"/>
      <c r="D88" s="6"/>
      <c r="E88" s="6"/>
      <c r="F88" s="277"/>
      <c r="G88" s="278"/>
      <c r="H88" s="278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51"/>
    </row>
    <row r="89" spans="1:23" ht="20.100000000000001" customHeight="1" x14ac:dyDescent="0.2">
      <c r="A89" s="51"/>
      <c r="B89" s="108"/>
      <c r="C89" s="6"/>
      <c r="D89" s="6"/>
      <c r="E89" s="6"/>
      <c r="F89" s="277"/>
      <c r="G89" s="278"/>
      <c r="H89" s="278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51"/>
    </row>
    <row r="90" spans="1:23" ht="20.100000000000001" customHeight="1" x14ac:dyDescent="0.2">
      <c r="A90" s="51"/>
      <c r="B90" s="108"/>
      <c r="C90" s="6"/>
      <c r="D90" s="6"/>
      <c r="E90" s="6"/>
      <c r="F90" s="277"/>
      <c r="G90" s="278"/>
      <c r="H90" s="278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51"/>
    </row>
    <row r="91" spans="1:23" ht="20.100000000000001" customHeight="1" x14ac:dyDescent="0.2">
      <c r="A91" s="51"/>
      <c r="B91" s="108"/>
      <c r="C91" s="6"/>
      <c r="D91" s="6"/>
      <c r="E91" s="6"/>
      <c r="F91" s="277"/>
      <c r="G91" s="278"/>
      <c r="H91" s="278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51"/>
    </row>
    <row r="92" spans="1:23" ht="20.100000000000001" customHeight="1" x14ac:dyDescent="0.2">
      <c r="A92" s="51"/>
      <c r="B92" s="108"/>
      <c r="C92" s="6"/>
      <c r="D92" s="6"/>
      <c r="E92" s="6"/>
      <c r="F92" s="277"/>
      <c r="G92" s="278"/>
      <c r="H92" s="278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51"/>
    </row>
    <row r="93" spans="1:23" ht="20.100000000000001" customHeight="1" x14ac:dyDescent="0.2">
      <c r="A93" s="51"/>
      <c r="B93" s="108"/>
      <c r="C93" s="6"/>
      <c r="D93" s="6"/>
      <c r="E93" s="6"/>
      <c r="F93" s="277"/>
      <c r="G93" s="278"/>
      <c r="H93" s="278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51"/>
    </row>
    <row r="94" spans="1:23" ht="20.100000000000001" customHeight="1" x14ac:dyDescent="0.2">
      <c r="A94" s="51"/>
      <c r="B94" s="108"/>
      <c r="C94" s="6"/>
      <c r="D94" s="6"/>
      <c r="E94" s="6"/>
      <c r="F94" s="277"/>
      <c r="G94" s="278"/>
      <c r="H94" s="278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51"/>
    </row>
    <row r="95" spans="1:23" ht="20.100000000000001" customHeight="1" x14ac:dyDescent="0.2">
      <c r="A95" s="51"/>
      <c r="B95" s="108"/>
      <c r="C95" s="6"/>
      <c r="D95" s="6"/>
      <c r="E95" s="6"/>
      <c r="F95" s="277"/>
      <c r="G95" s="278"/>
      <c r="H95" s="278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51"/>
    </row>
    <row r="96" spans="1:23" ht="20.100000000000001" customHeight="1" x14ac:dyDescent="0.2">
      <c r="A96" s="51"/>
      <c r="B96" s="108"/>
      <c r="C96" s="6"/>
      <c r="D96" s="6"/>
      <c r="E96" s="6"/>
      <c r="F96" s="277"/>
      <c r="G96" s="278"/>
      <c r="H96" s="278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51"/>
    </row>
    <row r="97" spans="1:23" ht="20.100000000000001" customHeight="1" x14ac:dyDescent="0.2">
      <c r="A97" s="51"/>
      <c r="B97" s="108"/>
      <c r="C97" s="6"/>
      <c r="D97" s="6"/>
      <c r="E97" s="6"/>
      <c r="F97" s="277"/>
      <c r="G97" s="278"/>
      <c r="H97" s="278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51"/>
    </row>
    <row r="98" spans="1:23" ht="20.100000000000001" customHeight="1" x14ac:dyDescent="0.2">
      <c r="A98" s="51"/>
      <c r="B98" s="108"/>
      <c r="C98" s="6"/>
      <c r="D98" s="6"/>
      <c r="E98" s="6"/>
      <c r="F98" s="277"/>
      <c r="G98" s="278"/>
      <c r="H98" s="278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51"/>
    </row>
    <row r="99" spans="1:23" ht="20.100000000000001" customHeight="1" x14ac:dyDescent="0.2">
      <c r="A99" s="51"/>
      <c r="B99" s="108"/>
      <c r="C99" s="6"/>
      <c r="D99" s="6"/>
      <c r="E99" s="6"/>
      <c r="F99" s="277"/>
      <c r="G99" s="278"/>
      <c r="H99" s="278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51"/>
    </row>
    <row r="100" spans="1:23" ht="20.100000000000001" customHeight="1" x14ac:dyDescent="0.2">
      <c r="A100" s="51"/>
      <c r="B100" s="108"/>
      <c r="C100" s="6"/>
      <c r="D100" s="6"/>
      <c r="E100" s="6"/>
      <c r="F100" s="277"/>
      <c r="G100" s="278"/>
      <c r="H100" s="278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51"/>
    </row>
    <row r="101" spans="1:23" ht="20.100000000000001" customHeight="1" x14ac:dyDescent="0.2">
      <c r="A101" s="51"/>
      <c r="B101" s="108"/>
      <c r="C101" s="6"/>
      <c r="D101" s="6"/>
      <c r="E101" s="6"/>
      <c r="F101" s="277"/>
      <c r="G101" s="278"/>
      <c r="H101" s="278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51"/>
    </row>
    <row r="102" spans="1:23" ht="20.100000000000001" customHeight="1" x14ac:dyDescent="0.2">
      <c r="A102" s="51"/>
      <c r="B102" s="108"/>
      <c r="C102" s="6"/>
      <c r="D102" s="6"/>
      <c r="E102" s="6"/>
      <c r="F102" s="277"/>
      <c r="G102" s="278"/>
      <c r="H102" s="278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51"/>
    </row>
    <row r="103" spans="1:23" ht="20.100000000000001" customHeight="1" x14ac:dyDescent="0.2">
      <c r="A103" s="51"/>
      <c r="B103" s="108"/>
      <c r="C103" s="6"/>
      <c r="D103" s="6"/>
      <c r="E103" s="6"/>
      <c r="F103" s="277"/>
      <c r="G103" s="278"/>
      <c r="H103" s="278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51"/>
    </row>
    <row r="104" spans="1:23" ht="20.100000000000001" customHeight="1" x14ac:dyDescent="0.2">
      <c r="A104" s="51"/>
      <c r="B104" s="108"/>
      <c r="C104" s="6"/>
      <c r="D104" s="6"/>
      <c r="E104" s="6"/>
      <c r="F104" s="277"/>
      <c r="G104" s="278"/>
      <c r="H104" s="278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51"/>
    </row>
    <row r="105" spans="1:23" ht="20.100000000000001" customHeight="1" x14ac:dyDescent="0.2">
      <c r="A105" s="51"/>
      <c r="B105" s="108"/>
      <c r="C105" s="6"/>
      <c r="D105" s="6"/>
      <c r="E105" s="6"/>
      <c r="F105" s="277"/>
      <c r="G105" s="278"/>
      <c r="H105" s="278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51"/>
    </row>
    <row r="106" spans="1:23" ht="20.100000000000001" customHeight="1" x14ac:dyDescent="0.2">
      <c r="A106" s="51"/>
      <c r="B106" s="108"/>
      <c r="C106" s="6"/>
      <c r="D106" s="6"/>
      <c r="E106" s="6"/>
      <c r="F106" s="277"/>
      <c r="G106" s="278"/>
      <c r="H106" s="278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51"/>
    </row>
    <row r="107" spans="1:23" ht="20.100000000000001" customHeight="1" x14ac:dyDescent="0.2">
      <c r="A107" s="51"/>
      <c r="B107" s="108"/>
      <c r="C107" s="6"/>
      <c r="D107" s="6"/>
      <c r="E107" s="6"/>
      <c r="F107" s="277"/>
      <c r="G107" s="278"/>
      <c r="H107" s="278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51"/>
    </row>
    <row r="108" spans="1:23" ht="20.100000000000001" customHeight="1" x14ac:dyDescent="0.2">
      <c r="A108" s="51"/>
      <c r="B108" s="108"/>
      <c r="C108" s="6"/>
      <c r="D108" s="6"/>
      <c r="E108" s="6"/>
      <c r="F108" s="277"/>
      <c r="G108" s="278"/>
      <c r="H108" s="278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51"/>
    </row>
    <row r="109" spans="1:23" ht="20.100000000000001" customHeight="1" x14ac:dyDescent="0.2">
      <c r="A109" s="51"/>
      <c r="B109" s="108"/>
      <c r="C109" s="6"/>
      <c r="D109" s="6"/>
      <c r="E109" s="6"/>
      <c r="F109" s="277"/>
      <c r="G109" s="278"/>
      <c r="H109" s="278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51"/>
    </row>
    <row r="110" spans="1:23" ht="20.100000000000001" customHeight="1" x14ac:dyDescent="0.2">
      <c r="A110" s="51"/>
      <c r="B110" s="108"/>
      <c r="C110" s="6"/>
      <c r="D110" s="6"/>
      <c r="E110" s="6"/>
      <c r="F110" s="277"/>
      <c r="G110" s="278"/>
      <c r="H110" s="278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51"/>
    </row>
    <row r="111" spans="1:23" ht="20.100000000000001" customHeight="1" x14ac:dyDescent="0.2">
      <c r="A111" s="51"/>
      <c r="B111" s="108"/>
      <c r="C111" s="6"/>
      <c r="D111" s="6"/>
      <c r="E111" s="6"/>
      <c r="F111" s="277"/>
      <c r="G111" s="278"/>
      <c r="H111" s="278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51"/>
    </row>
    <row r="112" spans="1:23" ht="20.100000000000001" customHeight="1" x14ac:dyDescent="0.2">
      <c r="A112" s="51"/>
      <c r="B112" s="108"/>
      <c r="C112" s="6"/>
      <c r="D112" s="6"/>
      <c r="E112" s="6"/>
      <c r="F112" s="277"/>
      <c r="G112" s="278"/>
      <c r="H112" s="278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51"/>
    </row>
    <row r="113" spans="1:23" ht="20.100000000000001" customHeight="1" x14ac:dyDescent="0.2">
      <c r="A113" s="51"/>
      <c r="B113" s="108"/>
      <c r="C113" s="6"/>
      <c r="D113" s="6"/>
      <c r="E113" s="6"/>
      <c r="F113" s="277"/>
      <c r="G113" s="278"/>
      <c r="H113" s="278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51"/>
    </row>
    <row r="114" spans="1:23" ht="20.100000000000001" customHeight="1" x14ac:dyDescent="0.2">
      <c r="A114" s="51"/>
      <c r="B114" s="108"/>
      <c r="C114" s="6"/>
      <c r="D114" s="6"/>
      <c r="E114" s="6"/>
      <c r="F114" s="277"/>
      <c r="G114" s="278"/>
      <c r="H114" s="278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51"/>
    </row>
    <row r="115" spans="1:23" ht="20.100000000000001" customHeight="1" x14ac:dyDescent="0.2">
      <c r="A115" s="51"/>
      <c r="B115" s="108"/>
      <c r="C115" s="6"/>
      <c r="D115" s="6"/>
      <c r="E115" s="6"/>
      <c r="F115" s="277"/>
      <c r="G115" s="278"/>
      <c r="H115" s="278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51"/>
    </row>
    <row r="116" spans="1:23" ht="20.100000000000001" customHeight="1" x14ac:dyDescent="0.2">
      <c r="A116" s="51"/>
      <c r="B116" s="108"/>
      <c r="C116" s="6"/>
      <c r="D116" s="6"/>
      <c r="E116" s="6"/>
      <c r="F116" s="277"/>
      <c r="G116" s="278"/>
      <c r="H116" s="278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51"/>
    </row>
    <row r="117" spans="1:23" ht="20.100000000000001" customHeight="1" x14ac:dyDescent="0.2">
      <c r="A117" s="51"/>
      <c r="B117" s="108"/>
      <c r="C117" s="6"/>
      <c r="D117" s="6"/>
      <c r="E117" s="6"/>
      <c r="F117" s="277"/>
      <c r="G117" s="278"/>
      <c r="H117" s="278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51"/>
    </row>
    <row r="118" spans="1:23" ht="20.100000000000001" customHeight="1" x14ac:dyDescent="0.2">
      <c r="A118" s="51"/>
      <c r="B118" s="108"/>
      <c r="C118" s="6"/>
      <c r="D118" s="6"/>
      <c r="E118" s="6"/>
      <c r="F118" s="277"/>
      <c r="G118" s="278"/>
      <c r="H118" s="278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51"/>
    </row>
    <row r="119" spans="1:23" ht="20.100000000000001" customHeight="1" x14ac:dyDescent="0.2">
      <c r="A119" s="51"/>
      <c r="B119" s="108"/>
      <c r="C119" s="6"/>
      <c r="D119" s="6"/>
      <c r="E119" s="6"/>
      <c r="F119" s="277"/>
      <c r="G119" s="278"/>
      <c r="H119" s="278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51"/>
    </row>
    <row r="120" spans="1:23" ht="20.100000000000001" customHeight="1" x14ac:dyDescent="0.2">
      <c r="A120" s="51"/>
      <c r="B120" s="108"/>
      <c r="C120" s="6"/>
      <c r="D120" s="6"/>
      <c r="E120" s="6"/>
      <c r="F120" s="277"/>
      <c r="G120" s="278"/>
      <c r="H120" s="278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51"/>
    </row>
    <row r="121" spans="1:23" ht="20.100000000000001" customHeight="1" x14ac:dyDescent="0.2">
      <c r="A121" s="51"/>
      <c r="B121" s="108"/>
      <c r="C121" s="6"/>
      <c r="D121" s="6"/>
      <c r="E121" s="6"/>
      <c r="F121" s="277"/>
      <c r="G121" s="278"/>
      <c r="H121" s="278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51"/>
    </row>
    <row r="122" spans="1:23" ht="20.100000000000001" customHeight="1" x14ac:dyDescent="0.2">
      <c r="A122" s="51"/>
      <c r="B122" s="108"/>
      <c r="C122" s="6"/>
      <c r="D122" s="6"/>
      <c r="E122" s="6"/>
      <c r="F122" s="277"/>
      <c r="G122" s="278"/>
      <c r="H122" s="278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51"/>
    </row>
    <row r="123" spans="1:23" ht="20.100000000000001" customHeight="1" x14ac:dyDescent="0.2">
      <c r="A123" s="51"/>
      <c r="B123" s="108"/>
      <c r="C123" s="6"/>
      <c r="D123" s="6"/>
      <c r="E123" s="6"/>
      <c r="F123" s="277"/>
      <c r="G123" s="278"/>
      <c r="H123" s="278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51"/>
    </row>
    <row r="124" spans="1:23" ht="20.100000000000001" customHeight="1" x14ac:dyDescent="0.2">
      <c r="A124" s="51"/>
      <c r="B124" s="108"/>
      <c r="C124" s="6"/>
      <c r="D124" s="6"/>
      <c r="E124" s="6"/>
      <c r="F124" s="277"/>
      <c r="G124" s="278"/>
      <c r="H124" s="278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51"/>
    </row>
    <row r="125" spans="1:23" ht="20.100000000000001" customHeight="1" x14ac:dyDescent="0.2">
      <c r="A125" s="51"/>
      <c r="B125" s="108"/>
      <c r="C125" s="6"/>
      <c r="D125" s="6"/>
      <c r="E125" s="6"/>
      <c r="F125" s="277"/>
      <c r="G125" s="278"/>
      <c r="H125" s="278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51"/>
    </row>
    <row r="126" spans="1:23" ht="20.100000000000001" customHeight="1" x14ac:dyDescent="0.2">
      <c r="A126" s="51"/>
      <c r="B126" s="108"/>
      <c r="C126" s="6"/>
      <c r="D126" s="6"/>
      <c r="E126" s="6"/>
      <c r="F126" s="277"/>
      <c r="G126" s="278"/>
      <c r="H126" s="278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51"/>
    </row>
    <row r="127" spans="1:23" ht="20.100000000000001" customHeight="1" x14ac:dyDescent="0.2">
      <c r="A127" s="51"/>
      <c r="B127" s="108"/>
      <c r="C127" s="6"/>
      <c r="D127" s="6"/>
      <c r="E127" s="6"/>
      <c r="F127" s="277"/>
      <c r="G127" s="278"/>
      <c r="H127" s="278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51"/>
    </row>
    <row r="128" spans="1:23" ht="20.100000000000001" customHeight="1" x14ac:dyDescent="0.2">
      <c r="A128" s="51"/>
      <c r="B128" s="108"/>
      <c r="C128" s="6"/>
      <c r="D128" s="6"/>
      <c r="E128" s="6"/>
      <c r="F128" s="277"/>
      <c r="G128" s="278"/>
      <c r="H128" s="278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51"/>
    </row>
    <row r="129" spans="1:23" ht="20.100000000000001" customHeight="1" x14ac:dyDescent="0.2">
      <c r="A129" s="51"/>
      <c r="B129" s="108"/>
      <c r="C129" s="6"/>
      <c r="D129" s="6"/>
      <c r="E129" s="6"/>
      <c r="F129" s="277"/>
      <c r="G129" s="278"/>
      <c r="H129" s="278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51"/>
    </row>
    <row r="130" spans="1:23" ht="20.100000000000001" customHeight="1" x14ac:dyDescent="0.2">
      <c r="A130" s="51"/>
      <c r="B130" s="108"/>
      <c r="C130" s="6"/>
      <c r="D130" s="6"/>
      <c r="E130" s="6"/>
      <c r="F130" s="277"/>
      <c r="G130" s="278"/>
      <c r="H130" s="278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51"/>
    </row>
    <row r="131" spans="1:23" ht="20.100000000000001" customHeight="1" x14ac:dyDescent="0.2">
      <c r="A131" s="51"/>
      <c r="B131" s="108"/>
      <c r="C131" s="6"/>
      <c r="D131" s="6"/>
      <c r="E131" s="6"/>
      <c r="F131" s="277"/>
      <c r="G131" s="278"/>
      <c r="H131" s="278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51"/>
    </row>
    <row r="132" spans="1:23" ht="20.100000000000001" customHeight="1" x14ac:dyDescent="0.2">
      <c r="A132" s="51"/>
      <c r="B132" s="108"/>
      <c r="C132" s="6"/>
      <c r="D132" s="6"/>
      <c r="E132" s="6"/>
      <c r="F132" s="277"/>
      <c r="G132" s="278"/>
      <c r="H132" s="278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51"/>
    </row>
    <row r="133" spans="1:23" ht="20.100000000000001" customHeight="1" x14ac:dyDescent="0.2">
      <c r="A133" s="51"/>
      <c r="B133" s="108"/>
      <c r="C133" s="6"/>
      <c r="D133" s="6"/>
      <c r="E133" s="6"/>
      <c r="F133" s="277"/>
      <c r="G133" s="278"/>
      <c r="H133" s="278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51"/>
    </row>
    <row r="134" spans="1:23" ht="18.600000000000001" customHeight="1" x14ac:dyDescent="0.2">
      <c r="A134" s="54"/>
      <c r="B134" s="109"/>
      <c r="C134" s="6"/>
      <c r="D134" s="6"/>
      <c r="E134" s="6"/>
      <c r="F134" s="277"/>
      <c r="G134" s="278"/>
      <c r="H134" s="278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54"/>
    </row>
  </sheetData>
  <mergeCells count="62">
    <mergeCell ref="F73:H73"/>
    <mergeCell ref="F110:H110"/>
    <mergeCell ref="F109:H109"/>
    <mergeCell ref="F90:H90"/>
    <mergeCell ref="F77:H77"/>
    <mergeCell ref="F108:H108"/>
    <mergeCell ref="F81:H81"/>
    <mergeCell ref="F74:H74"/>
    <mergeCell ref="F103:H103"/>
    <mergeCell ref="F83:H83"/>
    <mergeCell ref="F97:H97"/>
    <mergeCell ref="F82:H82"/>
    <mergeCell ref="F92:H92"/>
    <mergeCell ref="F76:H76"/>
    <mergeCell ref="F88:H88"/>
    <mergeCell ref="F80:H80"/>
    <mergeCell ref="F112:H112"/>
    <mergeCell ref="F79:H79"/>
    <mergeCell ref="F89:H89"/>
    <mergeCell ref="F100:H100"/>
    <mergeCell ref="F78:H78"/>
    <mergeCell ref="F86:H86"/>
    <mergeCell ref="F85:H85"/>
    <mergeCell ref="F75:H75"/>
    <mergeCell ref="F93:H93"/>
    <mergeCell ref="F102:H102"/>
    <mergeCell ref="F133:H133"/>
    <mergeCell ref="F132:H132"/>
    <mergeCell ref="F84:H84"/>
    <mergeCell ref="F127:H127"/>
    <mergeCell ref="F131:H131"/>
    <mergeCell ref="F104:H104"/>
    <mergeCell ref="F130:H130"/>
    <mergeCell ref="F96:H96"/>
    <mergeCell ref="F111:H111"/>
    <mergeCell ref="F129:H129"/>
    <mergeCell ref="F121:H121"/>
    <mergeCell ref="F107:H107"/>
    <mergeCell ref="F91:H91"/>
    <mergeCell ref="F128:H128"/>
    <mergeCell ref="F124:H124"/>
    <mergeCell ref="F134:H134"/>
    <mergeCell ref="F94:H94"/>
    <mergeCell ref="F87:H87"/>
    <mergeCell ref="F95:H95"/>
    <mergeCell ref="F123:H123"/>
    <mergeCell ref="F118:H118"/>
    <mergeCell ref="F98:H98"/>
    <mergeCell ref="F122:H122"/>
    <mergeCell ref="F101:H101"/>
    <mergeCell ref="F115:H115"/>
    <mergeCell ref="F99:H99"/>
    <mergeCell ref="F105:H105"/>
    <mergeCell ref="F106:H106"/>
    <mergeCell ref="F125:H125"/>
    <mergeCell ref="F113:H113"/>
    <mergeCell ref="F116:H116"/>
    <mergeCell ref="F119:H119"/>
    <mergeCell ref="F120:H120"/>
    <mergeCell ref="F126:H126"/>
    <mergeCell ref="F117:H117"/>
    <mergeCell ref="F114:H114"/>
  </mergeCells>
  <pageMargins left="1" right="1" top="1" bottom="1" header="0.25" footer="0.25"/>
  <pageSetup orientation="portrait" r:id="rId1"/>
  <headerFooter>
    <oddFooter>&amp;L&amp;"Helvetica,Regular"&amp;12&amp;K000000	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07487-E61C-4277-9A9F-AF94BBB93738}">
  <dimension ref="A1:D59"/>
  <sheetViews>
    <sheetView tabSelected="1" workbookViewId="0">
      <selection activeCell="H5" sqref="H5"/>
    </sheetView>
  </sheetViews>
  <sheetFormatPr defaultRowHeight="12.75" x14ac:dyDescent="0.2"/>
  <cols>
    <col min="1" max="1" width="40.5703125" bestFit="1" customWidth="1"/>
    <col min="2" max="2" width="15.140625" bestFit="1" customWidth="1"/>
    <col min="3" max="3" width="12.28515625" bestFit="1" customWidth="1"/>
    <col min="4" max="4" width="15.140625" bestFit="1" customWidth="1"/>
  </cols>
  <sheetData>
    <row r="1" spans="1:4" ht="32.25" thickBot="1" x14ac:dyDescent="0.3">
      <c r="A1" s="130" t="s">
        <v>103</v>
      </c>
      <c r="B1" s="252" t="s">
        <v>116</v>
      </c>
      <c r="C1" s="252" t="s">
        <v>293</v>
      </c>
      <c r="D1" s="93" t="s">
        <v>118</v>
      </c>
    </row>
    <row r="2" spans="1:4" ht="17.25" customHeight="1" thickBot="1" x14ac:dyDescent="0.3">
      <c r="A2" s="100" t="s">
        <v>169</v>
      </c>
      <c r="B2" s="253">
        <f>'Punti Squadre'!V33</f>
        <v>489</v>
      </c>
      <c r="C2" s="253"/>
      <c r="D2" s="101">
        <f t="shared" ref="D2:D40" si="0">B2+C2</f>
        <v>489</v>
      </c>
    </row>
    <row r="3" spans="1:4" ht="17.25" customHeight="1" thickBot="1" x14ac:dyDescent="0.3">
      <c r="A3" s="100" t="s">
        <v>175</v>
      </c>
      <c r="B3" s="253">
        <f>'Punti Squadre'!V41</f>
        <v>460</v>
      </c>
      <c r="C3" s="253"/>
      <c r="D3" s="101">
        <f t="shared" si="0"/>
        <v>460</v>
      </c>
    </row>
    <row r="4" spans="1:4" ht="16.5" thickBot="1" x14ac:dyDescent="0.3">
      <c r="A4" s="100" t="s">
        <v>174</v>
      </c>
      <c r="B4" s="253">
        <f>'Punti Squadre'!V40</f>
        <v>306</v>
      </c>
      <c r="C4" s="253"/>
      <c r="D4" s="101">
        <f t="shared" si="0"/>
        <v>306</v>
      </c>
    </row>
    <row r="5" spans="1:4" ht="16.5" thickBot="1" x14ac:dyDescent="0.3">
      <c r="A5" s="100" t="s">
        <v>160</v>
      </c>
      <c r="B5" s="253">
        <f>'Punti Squadre'!V24</f>
        <v>305</v>
      </c>
      <c r="C5" s="253"/>
      <c r="D5" s="101">
        <f t="shared" si="0"/>
        <v>305</v>
      </c>
    </row>
    <row r="6" spans="1:4" ht="16.5" thickBot="1" x14ac:dyDescent="0.3">
      <c r="A6" s="100" t="s">
        <v>161</v>
      </c>
      <c r="B6" s="253">
        <f>'Punti Squadre'!V25</f>
        <v>270</v>
      </c>
      <c r="C6" s="253"/>
      <c r="D6" s="101">
        <f t="shared" si="0"/>
        <v>270</v>
      </c>
    </row>
    <row r="7" spans="1:4" ht="16.5" thickBot="1" x14ac:dyDescent="0.3">
      <c r="A7" s="100" t="s">
        <v>152</v>
      </c>
      <c r="B7" s="253">
        <f>'Punti Squadre'!V15</f>
        <v>225</v>
      </c>
      <c r="C7" s="253"/>
      <c r="D7" s="101">
        <f t="shared" si="0"/>
        <v>225</v>
      </c>
    </row>
    <row r="8" spans="1:4" ht="16.5" thickBot="1" x14ac:dyDescent="0.3">
      <c r="A8" s="100" t="s">
        <v>168</v>
      </c>
      <c r="B8" s="253">
        <f>'Punti Squadre'!V32</f>
        <v>200</v>
      </c>
      <c r="C8" s="253"/>
      <c r="D8" s="101">
        <f t="shared" si="0"/>
        <v>200</v>
      </c>
    </row>
    <row r="9" spans="1:4" ht="16.5" thickBot="1" x14ac:dyDescent="0.3">
      <c r="A9" s="100" t="s">
        <v>142</v>
      </c>
      <c r="B9" s="253">
        <f>'Punti Squadre'!V4</f>
        <v>195</v>
      </c>
      <c r="C9" s="253"/>
      <c r="D9" s="101">
        <f t="shared" si="0"/>
        <v>195</v>
      </c>
    </row>
    <row r="10" spans="1:4" ht="16.5" thickBot="1" x14ac:dyDescent="0.3">
      <c r="A10" s="100" t="s">
        <v>159</v>
      </c>
      <c r="B10" s="253">
        <f>'Punti Squadre'!V23</f>
        <v>180</v>
      </c>
      <c r="C10" s="253"/>
      <c r="D10" s="101">
        <f t="shared" si="0"/>
        <v>180</v>
      </c>
    </row>
    <row r="11" spans="1:4" ht="16.5" thickBot="1" x14ac:dyDescent="0.3">
      <c r="A11" s="100" t="s">
        <v>166</v>
      </c>
      <c r="B11" s="253">
        <f>'Punti Squadre'!V30</f>
        <v>173</v>
      </c>
      <c r="C11" s="253"/>
      <c r="D11" s="101">
        <f t="shared" si="0"/>
        <v>173</v>
      </c>
    </row>
    <row r="12" spans="1:4" ht="16.5" thickBot="1" x14ac:dyDescent="0.3">
      <c r="A12" s="100" t="s">
        <v>173</v>
      </c>
      <c r="B12" s="253">
        <f>'Punti Squadre'!V39</f>
        <v>146</v>
      </c>
      <c r="C12" s="253"/>
      <c r="D12" s="101">
        <f t="shared" si="0"/>
        <v>146</v>
      </c>
    </row>
    <row r="13" spans="1:4" ht="16.5" thickBot="1" x14ac:dyDescent="0.3">
      <c r="A13" s="100" t="s">
        <v>155</v>
      </c>
      <c r="B13" s="253">
        <f>'Punti Squadre'!V19</f>
        <v>145</v>
      </c>
      <c r="C13" s="253"/>
      <c r="D13" s="101">
        <f t="shared" si="0"/>
        <v>145</v>
      </c>
    </row>
    <row r="14" spans="1:4" ht="16.5" thickBot="1" x14ac:dyDescent="0.3">
      <c r="A14" s="100" t="s">
        <v>146</v>
      </c>
      <c r="B14" s="253">
        <f>'Punti Squadre'!V8</f>
        <v>140</v>
      </c>
      <c r="C14" s="253"/>
      <c r="D14" s="101">
        <f t="shared" si="0"/>
        <v>140</v>
      </c>
    </row>
    <row r="15" spans="1:4" ht="16.5" thickBot="1" x14ac:dyDescent="0.3">
      <c r="A15" s="100" t="s">
        <v>164</v>
      </c>
      <c r="B15" s="253">
        <f>'Punti Squadre'!V28</f>
        <v>137</v>
      </c>
      <c r="C15" s="253"/>
      <c r="D15" s="101">
        <f t="shared" si="0"/>
        <v>137</v>
      </c>
    </row>
    <row r="16" spans="1:4" ht="16.5" thickBot="1" x14ac:dyDescent="0.3">
      <c r="A16" s="100" t="s">
        <v>162</v>
      </c>
      <c r="B16" s="253">
        <f>'Punti Squadre'!V26</f>
        <v>112</v>
      </c>
      <c r="C16" s="253"/>
      <c r="D16" s="101">
        <f t="shared" si="0"/>
        <v>112</v>
      </c>
    </row>
    <row r="17" spans="1:4" ht="16.5" thickBot="1" x14ac:dyDescent="0.3">
      <c r="A17" s="100" t="s">
        <v>149</v>
      </c>
      <c r="B17" s="253">
        <f>'Punti Squadre'!V11</f>
        <v>100</v>
      </c>
      <c r="C17" s="253"/>
      <c r="D17" s="101">
        <f t="shared" si="0"/>
        <v>100</v>
      </c>
    </row>
    <row r="18" spans="1:4" ht="16.5" thickBot="1" x14ac:dyDescent="0.3">
      <c r="A18" s="100" t="s">
        <v>143</v>
      </c>
      <c r="B18" s="253">
        <f>'Punti Squadre'!V5</f>
        <v>85</v>
      </c>
      <c r="C18" s="253"/>
      <c r="D18" s="101">
        <f t="shared" si="0"/>
        <v>85</v>
      </c>
    </row>
    <row r="19" spans="1:4" ht="16.5" thickBot="1" x14ac:dyDescent="0.3">
      <c r="A19" s="100" t="s">
        <v>170</v>
      </c>
      <c r="B19" s="253">
        <f>'Punti Squadre'!V34</f>
        <v>80</v>
      </c>
      <c r="C19" s="253"/>
      <c r="D19" s="101">
        <f t="shared" si="0"/>
        <v>80</v>
      </c>
    </row>
    <row r="20" spans="1:4" ht="16.5" thickBot="1" x14ac:dyDescent="0.3">
      <c r="A20" s="100" t="s">
        <v>145</v>
      </c>
      <c r="B20" s="253">
        <f>'Punti Squadre'!V7</f>
        <v>70</v>
      </c>
      <c r="C20" s="253"/>
      <c r="D20" s="101">
        <f t="shared" si="0"/>
        <v>70</v>
      </c>
    </row>
    <row r="21" spans="1:4" ht="16.5" thickBot="1" x14ac:dyDescent="0.3">
      <c r="A21" s="100" t="s">
        <v>158</v>
      </c>
      <c r="B21" s="253">
        <f>'Punti Squadre'!V22</f>
        <v>70</v>
      </c>
      <c r="C21" s="253"/>
      <c r="D21" s="101">
        <f t="shared" si="0"/>
        <v>70</v>
      </c>
    </row>
    <row r="22" spans="1:4" ht="16.5" thickBot="1" x14ac:dyDescent="0.3">
      <c r="A22" s="100" t="s">
        <v>148</v>
      </c>
      <c r="B22" s="253">
        <f>'Punti Squadre'!V10</f>
        <v>62</v>
      </c>
      <c r="C22" s="253"/>
      <c r="D22" s="101">
        <f t="shared" si="0"/>
        <v>62</v>
      </c>
    </row>
    <row r="23" spans="1:4" ht="16.5" thickBot="1" x14ac:dyDescent="0.3">
      <c r="A23" s="100" t="s">
        <v>157</v>
      </c>
      <c r="B23" s="253">
        <f>'Punti Squadre'!V21</f>
        <v>60</v>
      </c>
      <c r="C23" s="253"/>
      <c r="D23" s="101">
        <f t="shared" si="0"/>
        <v>60</v>
      </c>
    </row>
    <row r="24" spans="1:4" ht="16.5" thickBot="1" x14ac:dyDescent="0.3">
      <c r="A24" s="100" t="s">
        <v>115</v>
      </c>
      <c r="B24" s="253">
        <f>'Punti Squadre'!V37</f>
        <v>59</v>
      </c>
      <c r="C24" s="253"/>
      <c r="D24" s="101">
        <f t="shared" si="0"/>
        <v>59</v>
      </c>
    </row>
    <row r="25" spans="1:4" ht="16.5" thickBot="1" x14ac:dyDescent="0.3">
      <c r="A25" s="100" t="s">
        <v>45</v>
      </c>
      <c r="B25" s="253">
        <f>'Punti Squadre'!V13</f>
        <v>54</v>
      </c>
      <c r="C25" s="253"/>
      <c r="D25" s="101">
        <f t="shared" si="0"/>
        <v>54</v>
      </c>
    </row>
    <row r="26" spans="1:4" ht="16.5" thickBot="1" x14ac:dyDescent="0.3">
      <c r="A26" s="100" t="s">
        <v>151</v>
      </c>
      <c r="B26" s="253">
        <f>'Punti Squadre'!V14</f>
        <v>50</v>
      </c>
      <c r="C26" s="253"/>
      <c r="D26" s="101">
        <f t="shared" si="0"/>
        <v>50</v>
      </c>
    </row>
    <row r="27" spans="1:4" ht="16.5" thickBot="1" x14ac:dyDescent="0.3">
      <c r="A27" s="100" t="s">
        <v>112</v>
      </c>
      <c r="B27" s="253">
        <f>'Punti Squadre'!V38</f>
        <v>48</v>
      </c>
      <c r="C27" s="253"/>
      <c r="D27" s="101">
        <f t="shared" si="0"/>
        <v>48</v>
      </c>
    </row>
    <row r="28" spans="1:4" ht="16.5" thickBot="1" x14ac:dyDescent="0.3">
      <c r="A28" s="100" t="s">
        <v>172</v>
      </c>
      <c r="B28" s="253">
        <f>'Punti Squadre'!V36</f>
        <v>45</v>
      </c>
      <c r="C28" s="253"/>
      <c r="D28" s="101">
        <f t="shared" si="0"/>
        <v>45</v>
      </c>
    </row>
    <row r="29" spans="1:4" ht="16.5" thickBot="1" x14ac:dyDescent="0.3">
      <c r="A29" s="100" t="s">
        <v>144</v>
      </c>
      <c r="B29" s="253">
        <f>'Punti Squadre'!V6</f>
        <v>45</v>
      </c>
      <c r="C29" s="253"/>
      <c r="D29" s="101">
        <f t="shared" si="0"/>
        <v>45</v>
      </c>
    </row>
    <row r="30" spans="1:4" ht="16.5" thickBot="1" x14ac:dyDescent="0.3">
      <c r="A30" s="100" t="s">
        <v>153</v>
      </c>
      <c r="B30" s="253">
        <f>'Punti Squadre'!V17</f>
        <v>37</v>
      </c>
      <c r="C30" s="253"/>
      <c r="D30" s="101">
        <f t="shared" si="0"/>
        <v>37</v>
      </c>
    </row>
    <row r="31" spans="1:4" ht="16.5" thickBot="1" x14ac:dyDescent="0.3">
      <c r="A31" s="100" t="s">
        <v>163</v>
      </c>
      <c r="B31" s="253">
        <f>'Punti Squadre'!V27</f>
        <v>36</v>
      </c>
      <c r="C31" s="253"/>
      <c r="D31" s="101">
        <f t="shared" si="0"/>
        <v>36</v>
      </c>
    </row>
    <row r="32" spans="1:4" ht="16.5" thickBot="1" x14ac:dyDescent="0.3">
      <c r="A32" s="100" t="s">
        <v>71</v>
      </c>
      <c r="B32" s="253">
        <f>'Punti Squadre'!V16</f>
        <v>35</v>
      </c>
      <c r="C32" s="253"/>
      <c r="D32" s="101">
        <f t="shared" si="0"/>
        <v>35</v>
      </c>
    </row>
    <row r="33" spans="1:4" ht="16.5" thickBot="1" x14ac:dyDescent="0.3">
      <c r="A33" s="100" t="s">
        <v>156</v>
      </c>
      <c r="B33" s="253">
        <f>'Punti Squadre'!V20</f>
        <v>35</v>
      </c>
      <c r="C33" s="253"/>
      <c r="D33" s="101">
        <f t="shared" si="0"/>
        <v>35</v>
      </c>
    </row>
    <row r="34" spans="1:4" ht="16.5" thickBot="1" x14ac:dyDescent="0.3">
      <c r="A34" s="100" t="s">
        <v>147</v>
      </c>
      <c r="B34" s="253">
        <f>'Punti Squadre'!V9</f>
        <v>34</v>
      </c>
      <c r="C34" s="253"/>
      <c r="D34" s="101">
        <f t="shared" si="0"/>
        <v>34</v>
      </c>
    </row>
    <row r="35" spans="1:4" ht="16.5" thickBot="1" x14ac:dyDescent="0.3">
      <c r="A35" s="100" t="s">
        <v>150</v>
      </c>
      <c r="B35" s="253">
        <f>'Punti Squadre'!V12</f>
        <v>30</v>
      </c>
      <c r="C35" s="253"/>
      <c r="D35" s="101">
        <f t="shared" si="0"/>
        <v>30</v>
      </c>
    </row>
    <row r="36" spans="1:4" ht="16.5" thickBot="1" x14ac:dyDescent="0.3">
      <c r="A36" s="100" t="s">
        <v>176</v>
      </c>
      <c r="B36" s="253">
        <f>'Punti Squadre'!V42</f>
        <v>25</v>
      </c>
      <c r="C36" s="253"/>
      <c r="D36" s="101">
        <f t="shared" si="0"/>
        <v>25</v>
      </c>
    </row>
    <row r="37" spans="1:4" ht="16.5" thickBot="1" x14ac:dyDescent="0.3">
      <c r="A37" s="100" t="s">
        <v>167</v>
      </c>
      <c r="B37" s="253">
        <f>'Punti Squadre'!V31</f>
        <v>20</v>
      </c>
      <c r="C37" s="253"/>
      <c r="D37" s="101">
        <f t="shared" si="0"/>
        <v>20</v>
      </c>
    </row>
    <row r="38" spans="1:4" ht="16.5" thickBot="1" x14ac:dyDescent="0.3">
      <c r="A38" s="100" t="s">
        <v>165</v>
      </c>
      <c r="B38" s="253">
        <f>'Punti Squadre'!V29</f>
        <v>12</v>
      </c>
      <c r="C38" s="253"/>
      <c r="D38" s="101">
        <f t="shared" si="0"/>
        <v>12</v>
      </c>
    </row>
    <row r="39" spans="1:4" ht="16.5" thickBot="1" x14ac:dyDescent="0.3">
      <c r="A39" s="100" t="s">
        <v>154</v>
      </c>
      <c r="B39" s="253">
        <f>'Punti Squadre'!V18</f>
        <v>7</v>
      </c>
      <c r="C39" s="253"/>
      <c r="D39" s="101">
        <f t="shared" si="0"/>
        <v>7</v>
      </c>
    </row>
    <row r="40" spans="1:4" ht="16.5" thickBot="1" x14ac:dyDescent="0.3">
      <c r="A40" s="100" t="s">
        <v>171</v>
      </c>
      <c r="B40" s="253">
        <f>'Punti Squadre'!V35</f>
        <v>2</v>
      </c>
      <c r="C40" s="253"/>
      <c r="D40" s="101">
        <f t="shared" si="0"/>
        <v>2</v>
      </c>
    </row>
    <row r="41" spans="1:4" ht="16.5" thickBot="1" x14ac:dyDescent="0.3">
      <c r="A41" s="100"/>
      <c r="B41" s="253"/>
      <c r="C41" s="253"/>
      <c r="D41" s="101"/>
    </row>
    <row r="42" spans="1:4" ht="16.5" thickBot="1" x14ac:dyDescent="0.3">
      <c r="A42" s="100"/>
      <c r="B42" s="253"/>
      <c r="C42" s="253"/>
      <c r="D42" s="101"/>
    </row>
    <row r="43" spans="1:4" ht="16.5" thickBot="1" x14ac:dyDescent="0.3">
      <c r="A43" s="100"/>
      <c r="B43" s="253"/>
      <c r="C43" s="253"/>
      <c r="D43" s="101"/>
    </row>
    <row r="44" spans="1:4" ht="16.5" thickBot="1" x14ac:dyDescent="0.3">
      <c r="A44" s="100"/>
      <c r="B44" s="253"/>
      <c r="C44" s="253"/>
      <c r="D44" s="101"/>
    </row>
    <row r="45" spans="1:4" ht="16.5" thickBot="1" x14ac:dyDescent="0.3">
      <c r="A45" s="139"/>
      <c r="B45" s="253"/>
      <c r="C45" s="253"/>
      <c r="D45" s="101"/>
    </row>
    <row r="46" spans="1:4" ht="16.5" thickBot="1" x14ac:dyDescent="0.3">
      <c r="A46" s="100"/>
      <c r="B46" s="253"/>
      <c r="C46" s="253"/>
      <c r="D46" s="101"/>
    </row>
    <row r="47" spans="1:4" ht="16.5" thickBot="1" x14ac:dyDescent="0.3">
      <c r="A47" s="147"/>
      <c r="B47" s="253"/>
      <c r="C47" s="253"/>
      <c r="D47" s="101"/>
    </row>
    <row r="48" spans="1:4" ht="16.5" thickBot="1" x14ac:dyDescent="0.3">
      <c r="A48" s="100"/>
      <c r="B48" s="253"/>
      <c r="C48" s="253"/>
      <c r="D48" s="101"/>
    </row>
    <row r="49" spans="1:4" ht="16.5" thickBot="1" x14ac:dyDescent="0.3">
      <c r="A49" s="100"/>
      <c r="B49" s="253"/>
      <c r="C49" s="253"/>
      <c r="D49" s="101"/>
    </row>
    <row r="50" spans="1:4" ht="16.5" thickBot="1" x14ac:dyDescent="0.3">
      <c r="A50" s="100"/>
      <c r="B50" s="253"/>
      <c r="C50" s="253"/>
      <c r="D50" s="101"/>
    </row>
    <row r="51" spans="1:4" ht="16.5" thickBot="1" x14ac:dyDescent="0.3">
      <c r="A51" s="100"/>
      <c r="B51" s="253"/>
      <c r="C51" s="253"/>
      <c r="D51" s="101"/>
    </row>
    <row r="52" spans="1:4" ht="16.5" thickBot="1" x14ac:dyDescent="0.3">
      <c r="A52" s="100"/>
      <c r="B52" s="253"/>
      <c r="C52" s="253"/>
      <c r="D52" s="101"/>
    </row>
    <row r="53" spans="1:4" ht="16.5" thickBot="1" x14ac:dyDescent="0.3">
      <c r="A53" s="100"/>
      <c r="B53" s="253"/>
      <c r="C53" s="253"/>
      <c r="D53" s="101"/>
    </row>
    <row r="54" spans="1:4" ht="16.5" thickBot="1" x14ac:dyDescent="0.3">
      <c r="A54" s="100"/>
      <c r="B54" s="253"/>
      <c r="C54" s="253"/>
      <c r="D54" s="101"/>
    </row>
    <row r="55" spans="1:4" ht="16.5" thickBot="1" x14ac:dyDescent="0.3">
      <c r="A55" s="100"/>
      <c r="B55" s="253"/>
      <c r="C55" s="253"/>
      <c r="D55" s="101"/>
    </row>
    <row r="56" spans="1:4" ht="16.5" thickBot="1" x14ac:dyDescent="0.3">
      <c r="A56" s="100"/>
      <c r="B56" s="253"/>
      <c r="C56" s="253"/>
      <c r="D56" s="101"/>
    </row>
    <row r="57" spans="1:4" ht="16.5" thickBot="1" x14ac:dyDescent="0.3">
      <c r="A57" s="100"/>
      <c r="B57" s="253"/>
      <c r="C57" s="253"/>
      <c r="D57" s="101"/>
    </row>
    <row r="58" spans="1:4" ht="16.5" thickBot="1" x14ac:dyDescent="0.3">
      <c r="A58" s="100"/>
      <c r="B58" s="253"/>
      <c r="C58" s="253"/>
      <c r="D58" s="101"/>
    </row>
    <row r="59" spans="1:4" ht="16.5" thickBot="1" x14ac:dyDescent="0.3">
      <c r="A59" s="100"/>
      <c r="B59" s="253"/>
      <c r="C59" s="253"/>
      <c r="D59" s="101"/>
    </row>
  </sheetData>
  <sortState xmlns:xlrd2="http://schemas.microsoft.com/office/spreadsheetml/2017/richdata2" ref="A2:D40">
    <sortCondition descending="1" ref="D2:D40"/>
    <sortCondition ref="A2:A40"/>
  </sortState>
  <pageMargins left="0.24" right="0.24" top="0.22" bottom="0.75" header="0.17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V70"/>
  <sheetViews>
    <sheetView showGridLines="0" zoomScale="70" zoomScaleNormal="70" workbookViewId="0">
      <selection activeCell="R63" sqref="R63"/>
    </sheetView>
  </sheetViews>
  <sheetFormatPr defaultColWidth="8.85546875" defaultRowHeight="18.600000000000001" customHeight="1" x14ac:dyDescent="0.2"/>
  <cols>
    <col min="1" max="1" width="8.7109375" style="1" customWidth="1"/>
    <col min="2" max="2" width="39.85546875" style="1" customWidth="1"/>
    <col min="3" max="16" width="10.7109375" style="1" customWidth="1"/>
    <col min="17" max="17" width="14" style="1" customWidth="1"/>
    <col min="18" max="18" width="40.140625" style="1" customWidth="1"/>
    <col min="19" max="20" width="14" style="1" customWidth="1"/>
    <col min="21" max="256" width="8.85546875" style="1" customWidth="1"/>
  </cols>
  <sheetData>
    <row r="1" spans="1:20" ht="15.6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6.149999999999999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10"/>
      <c r="S2" s="5"/>
      <c r="T2" s="5"/>
    </row>
    <row r="3" spans="1:20" ht="20.100000000000001" customHeight="1" thickBot="1" x14ac:dyDescent="0.3">
      <c r="A3" s="111"/>
      <c r="B3" s="112" t="s">
        <v>3</v>
      </c>
      <c r="C3" s="112" t="s">
        <v>85</v>
      </c>
      <c r="D3" s="112" t="s">
        <v>86</v>
      </c>
      <c r="E3" s="113" t="s">
        <v>87</v>
      </c>
      <c r="F3" s="114" t="s">
        <v>88</v>
      </c>
      <c r="G3" s="114" t="s">
        <v>89</v>
      </c>
      <c r="H3" s="114" t="s">
        <v>90</v>
      </c>
      <c r="I3" s="114" t="s">
        <v>91</v>
      </c>
      <c r="J3" s="114" t="s">
        <v>92</v>
      </c>
      <c r="K3" s="114" t="s">
        <v>93</v>
      </c>
      <c r="L3" s="114" t="s">
        <v>94</v>
      </c>
      <c r="M3" s="114" t="s">
        <v>95</v>
      </c>
      <c r="N3" s="114" t="s">
        <v>96</v>
      </c>
      <c r="O3" s="114" t="s">
        <v>97</v>
      </c>
      <c r="P3" s="114" t="s">
        <v>98</v>
      </c>
      <c r="Q3" s="114" t="s">
        <v>99</v>
      </c>
      <c r="R3" s="115"/>
      <c r="S3" s="114" t="s">
        <v>100</v>
      </c>
      <c r="T3" s="114" t="s">
        <v>101</v>
      </c>
    </row>
    <row r="4" spans="1:20" ht="20.100000000000001" customHeight="1" thickBot="1" x14ac:dyDescent="0.3">
      <c r="A4" s="116">
        <v>1213</v>
      </c>
      <c r="B4" s="117" t="s">
        <v>11</v>
      </c>
      <c r="C4" s="118">
        <f>('S1 M'!W3)</f>
        <v>0</v>
      </c>
      <c r="D4" s="118">
        <f>('S1 F'!W3)</f>
        <v>0</v>
      </c>
      <c r="E4" s="119">
        <f>('S2 M'!W3)</f>
        <v>0</v>
      </c>
      <c r="F4" s="120">
        <f>('S2 F'!W3)</f>
        <v>0</v>
      </c>
      <c r="G4" s="120">
        <f>('S3 F'!X3)</f>
        <v>0</v>
      </c>
      <c r="H4" s="120">
        <f>('S3 M'!X3)</f>
        <v>9</v>
      </c>
      <c r="I4" s="120">
        <f>('S4 M'!X3)</f>
        <v>0</v>
      </c>
      <c r="J4" s="120">
        <f>('S4 F'!X3)</f>
        <v>35</v>
      </c>
      <c r="K4" s="120">
        <f>('M1 M'!X3)</f>
        <v>47</v>
      </c>
      <c r="L4" s="120">
        <f>('M1 F'!X3)</f>
        <v>0</v>
      </c>
      <c r="M4" s="120">
        <f>('M2 M'!X3)</f>
        <v>70</v>
      </c>
      <c r="N4" s="120">
        <f>('M2 F'!X3)</f>
        <v>0</v>
      </c>
      <c r="O4" s="120">
        <f>('M3 M '!X3)</f>
        <v>0</v>
      </c>
      <c r="P4" s="120">
        <f>('M3 F'!X3)</f>
        <v>0</v>
      </c>
      <c r="Q4" s="121">
        <f t="shared" ref="Q4:Q35" si="0">SUM(C4:P4)</f>
        <v>161</v>
      </c>
      <c r="R4" s="122" t="s">
        <v>11</v>
      </c>
      <c r="S4" s="121">
        <f>SUM(C4:J4)</f>
        <v>44</v>
      </c>
      <c r="T4" s="121">
        <f>SUM(K4:P4)</f>
        <v>117</v>
      </c>
    </row>
    <row r="5" spans="1:20" ht="20.100000000000001" customHeight="1" thickBot="1" x14ac:dyDescent="0.3">
      <c r="A5" s="116"/>
      <c r="B5" s="117"/>
      <c r="C5" s="118">
        <f>('S1 M'!W4)</f>
        <v>0</v>
      </c>
      <c r="D5" s="118">
        <f>('S1 F'!W4)</f>
        <v>0</v>
      </c>
      <c r="E5" s="119">
        <f>('S2 M'!W4)</f>
        <v>0</v>
      </c>
      <c r="F5" s="120">
        <f>('S2 F'!W4)</f>
        <v>0</v>
      </c>
      <c r="G5" s="120">
        <f>('S3 F'!X4)</f>
        <v>0</v>
      </c>
      <c r="H5" s="120">
        <f>('S3 M'!X4)</f>
        <v>0</v>
      </c>
      <c r="I5" s="120">
        <f>('S4 M'!X4)</f>
        <v>0</v>
      </c>
      <c r="J5" s="120">
        <f>('S4 F'!X4)</f>
        <v>0</v>
      </c>
      <c r="K5" s="120">
        <f>('M1 M'!X4)</f>
        <v>0</v>
      </c>
      <c r="L5" s="120">
        <f>('M1 F'!X4)</f>
        <v>0</v>
      </c>
      <c r="M5" s="120">
        <f>('M2 M'!X4)</f>
        <v>0</v>
      </c>
      <c r="N5" s="120">
        <f>('M2 F'!X4)</f>
        <v>0</v>
      </c>
      <c r="O5" s="120">
        <f>('M3 M '!X4)</f>
        <v>20</v>
      </c>
      <c r="P5" s="120">
        <f>('M3 F'!X4)</f>
        <v>0</v>
      </c>
      <c r="Q5" s="121">
        <f t="shared" si="0"/>
        <v>20</v>
      </c>
      <c r="R5" s="122"/>
      <c r="S5" s="121">
        <f t="shared" ref="S5:S65" si="1">SUM(C5:J5)</f>
        <v>0</v>
      </c>
      <c r="T5" s="121">
        <f t="shared" ref="T5:T65" si="2">SUM(K5:P5)</f>
        <v>20</v>
      </c>
    </row>
    <row r="6" spans="1:20" ht="20.100000000000001" customHeight="1" thickBot="1" x14ac:dyDescent="0.3">
      <c r="A6" s="116">
        <v>1174</v>
      </c>
      <c r="B6" s="117" t="s">
        <v>13</v>
      </c>
      <c r="C6" s="118">
        <f>('S1 M'!W5)</f>
        <v>0</v>
      </c>
      <c r="D6" s="118">
        <f>('S1 F'!W5)</f>
        <v>0</v>
      </c>
      <c r="E6" s="119">
        <f>('S2 M'!W5)</f>
        <v>0</v>
      </c>
      <c r="F6" s="120">
        <f>('S2 F'!W5)</f>
        <v>0</v>
      </c>
      <c r="G6" s="120">
        <f>('S3 F'!X5)</f>
        <v>0</v>
      </c>
      <c r="H6" s="120">
        <f>('S3 M'!X5)</f>
        <v>0</v>
      </c>
      <c r="I6" s="120">
        <f>('S4 M'!X5)</f>
        <v>0</v>
      </c>
      <c r="J6" s="120">
        <f>('S4 F'!X5)</f>
        <v>0</v>
      </c>
      <c r="K6" s="120">
        <f>('M1 M'!X5)</f>
        <v>0</v>
      </c>
      <c r="L6" s="120">
        <f>('M1 F'!X5)</f>
        <v>0</v>
      </c>
      <c r="M6" s="120">
        <f>('M2 M'!X5)</f>
        <v>0</v>
      </c>
      <c r="N6" s="120">
        <f>('M2 F'!X5)</f>
        <v>0</v>
      </c>
      <c r="O6" s="120">
        <f>('M3 M '!X5)</f>
        <v>0</v>
      </c>
      <c r="P6" s="120">
        <f>('M3 F'!X5)</f>
        <v>45</v>
      </c>
      <c r="Q6" s="121">
        <f t="shared" si="0"/>
        <v>45</v>
      </c>
      <c r="R6" s="122" t="s">
        <v>13</v>
      </c>
      <c r="S6" s="121">
        <f t="shared" si="1"/>
        <v>0</v>
      </c>
      <c r="T6" s="121">
        <f t="shared" si="2"/>
        <v>45</v>
      </c>
    </row>
    <row r="7" spans="1:20" ht="20.100000000000001" customHeight="1" thickBot="1" x14ac:dyDescent="0.3">
      <c r="A7" s="116">
        <v>1180</v>
      </c>
      <c r="B7" s="117" t="s">
        <v>14</v>
      </c>
      <c r="C7" s="118">
        <f>('S1 M'!W6)</f>
        <v>0</v>
      </c>
      <c r="D7" s="118">
        <f>('S1 F'!W6)</f>
        <v>0</v>
      </c>
      <c r="E7" s="119">
        <f>('S2 M'!W6)</f>
        <v>0</v>
      </c>
      <c r="F7" s="120">
        <f>('S2 F'!W6)</f>
        <v>0</v>
      </c>
      <c r="G7" s="120">
        <f>('S3 F'!X6)</f>
        <v>0</v>
      </c>
      <c r="H7" s="120">
        <f>('S3 M'!X6)</f>
        <v>0</v>
      </c>
      <c r="I7" s="120">
        <f>('S4 M'!X6)</f>
        <v>0</v>
      </c>
      <c r="J7" s="120">
        <f>('S4 F'!X6)</f>
        <v>0</v>
      </c>
      <c r="K7" s="120">
        <f>('M1 M'!X6)</f>
        <v>15</v>
      </c>
      <c r="L7" s="120">
        <f>('M1 F'!X6)</f>
        <v>0</v>
      </c>
      <c r="M7" s="120">
        <f>('M2 M'!X6)</f>
        <v>0</v>
      </c>
      <c r="N7" s="120">
        <f>('M2 F'!X6)</f>
        <v>0</v>
      </c>
      <c r="O7" s="120">
        <f>('M3 M '!X6)</f>
        <v>0</v>
      </c>
      <c r="P7" s="120">
        <f>('M3 F'!X6)</f>
        <v>0</v>
      </c>
      <c r="Q7" s="121">
        <f t="shared" si="0"/>
        <v>15</v>
      </c>
      <c r="R7" s="122" t="s">
        <v>14</v>
      </c>
      <c r="S7" s="121">
        <f t="shared" si="1"/>
        <v>0</v>
      </c>
      <c r="T7" s="121">
        <f t="shared" si="2"/>
        <v>15</v>
      </c>
    </row>
    <row r="8" spans="1:20" ht="20.100000000000001" customHeight="1" thickBot="1" x14ac:dyDescent="0.3">
      <c r="A8" s="116">
        <v>1115</v>
      </c>
      <c r="B8" s="117" t="s">
        <v>15</v>
      </c>
      <c r="C8" s="118">
        <f>('S1 M'!W7)</f>
        <v>0</v>
      </c>
      <c r="D8" s="118">
        <f>('S1 F'!W7)</f>
        <v>0</v>
      </c>
      <c r="E8" s="119">
        <f>('S2 M'!W7)</f>
        <v>0</v>
      </c>
      <c r="F8" s="120">
        <f>('S2 F'!W7)</f>
        <v>0</v>
      </c>
      <c r="G8" s="120">
        <f>('S3 F'!X7)</f>
        <v>0</v>
      </c>
      <c r="H8" s="120">
        <f>('S3 M'!X7)</f>
        <v>0</v>
      </c>
      <c r="I8" s="120">
        <f>('S4 M'!X7)</f>
        <v>0</v>
      </c>
      <c r="J8" s="120">
        <f>('S4 F'!X7)</f>
        <v>0</v>
      </c>
      <c r="K8" s="120">
        <f>('M1 M'!X7)</f>
        <v>5</v>
      </c>
      <c r="L8" s="120">
        <f>('M1 F'!X7)</f>
        <v>0</v>
      </c>
      <c r="M8" s="120">
        <f>('M2 M'!X7)</f>
        <v>0</v>
      </c>
      <c r="N8" s="120">
        <f>('M2 F'!X7)</f>
        <v>0</v>
      </c>
      <c r="O8" s="120">
        <f>('M3 M '!X7)</f>
        <v>0</v>
      </c>
      <c r="P8" s="120">
        <f>('M3 F'!X7)</f>
        <v>0</v>
      </c>
      <c r="Q8" s="121">
        <f t="shared" si="0"/>
        <v>5</v>
      </c>
      <c r="R8" s="122" t="s">
        <v>15</v>
      </c>
      <c r="S8" s="121">
        <f t="shared" si="1"/>
        <v>0</v>
      </c>
      <c r="T8" s="121">
        <f t="shared" si="2"/>
        <v>5</v>
      </c>
    </row>
    <row r="9" spans="1:20" ht="20.100000000000001" customHeight="1" thickBot="1" x14ac:dyDescent="0.3">
      <c r="A9" s="116">
        <v>10</v>
      </c>
      <c r="B9" s="117" t="s">
        <v>16</v>
      </c>
      <c r="C9" s="118">
        <f>('S1 M'!W8)</f>
        <v>0</v>
      </c>
      <c r="D9" s="118">
        <f>('S1 F'!W8)</f>
        <v>0</v>
      </c>
      <c r="E9" s="119">
        <f>('S2 M'!W8)</f>
        <v>0</v>
      </c>
      <c r="F9" s="120">
        <f>('S2 F'!W8)</f>
        <v>0</v>
      </c>
      <c r="G9" s="120">
        <f>('S3 F'!X8)</f>
        <v>0</v>
      </c>
      <c r="H9" s="120">
        <f>('S3 M'!X8)</f>
        <v>0</v>
      </c>
      <c r="I9" s="120">
        <f>('S4 M'!X8)</f>
        <v>0</v>
      </c>
      <c r="J9" s="120">
        <f>('S4 F'!X8)</f>
        <v>0</v>
      </c>
      <c r="K9" s="120">
        <f>('M1 M'!X8)</f>
        <v>0</v>
      </c>
      <c r="L9" s="120">
        <f>('M1 F'!X8)</f>
        <v>0</v>
      </c>
      <c r="M9" s="120">
        <f>('M2 M'!X8)</f>
        <v>0</v>
      </c>
      <c r="N9" s="120">
        <f>('M2 F'!X8)</f>
        <v>0</v>
      </c>
      <c r="O9" s="120">
        <f>('M3 M '!X8)</f>
        <v>9</v>
      </c>
      <c r="P9" s="120">
        <f>('M3 F'!X8)</f>
        <v>25</v>
      </c>
      <c r="Q9" s="121">
        <f t="shared" si="0"/>
        <v>34</v>
      </c>
      <c r="R9" s="122" t="s">
        <v>16</v>
      </c>
      <c r="S9" s="121">
        <f t="shared" si="1"/>
        <v>0</v>
      </c>
      <c r="T9" s="121">
        <f t="shared" si="2"/>
        <v>34</v>
      </c>
    </row>
    <row r="10" spans="1:20" ht="20.100000000000001" customHeight="1" thickBot="1" x14ac:dyDescent="0.3">
      <c r="A10" s="116">
        <v>1589</v>
      </c>
      <c r="B10" s="117" t="s">
        <v>18</v>
      </c>
      <c r="C10" s="118">
        <f>('S1 M'!W9)</f>
        <v>0</v>
      </c>
      <c r="D10" s="118">
        <f>('S1 F'!W9)</f>
        <v>0</v>
      </c>
      <c r="E10" s="119">
        <f>('S2 M'!W9)</f>
        <v>0</v>
      </c>
      <c r="F10" s="120">
        <f>('S2 F'!W9)</f>
        <v>0</v>
      </c>
      <c r="G10" s="120">
        <f>('S3 F'!X9)</f>
        <v>0</v>
      </c>
      <c r="H10" s="120">
        <f>('S3 M'!X9)</f>
        <v>0</v>
      </c>
      <c r="I10" s="120">
        <f>('S4 M'!X9)</f>
        <v>0</v>
      </c>
      <c r="J10" s="120">
        <f>('S4 F'!X9)</f>
        <v>0</v>
      </c>
      <c r="K10" s="120">
        <f>('M1 M'!X9)</f>
        <v>5</v>
      </c>
      <c r="L10" s="120">
        <f>('M1 F'!X9)</f>
        <v>0</v>
      </c>
      <c r="M10" s="120">
        <f>('M2 M'!X9)</f>
        <v>0</v>
      </c>
      <c r="N10" s="120">
        <f>('M2 F'!X9)</f>
        <v>0</v>
      </c>
      <c r="O10" s="120">
        <f>('M3 M '!X9)</f>
        <v>40</v>
      </c>
      <c r="P10" s="120">
        <f>('M3 F'!X9)</f>
        <v>0</v>
      </c>
      <c r="Q10" s="121">
        <f t="shared" si="0"/>
        <v>45</v>
      </c>
      <c r="R10" s="122" t="s">
        <v>18</v>
      </c>
      <c r="S10" s="121">
        <f t="shared" si="1"/>
        <v>0</v>
      </c>
      <c r="T10" s="121">
        <f t="shared" si="2"/>
        <v>45</v>
      </c>
    </row>
    <row r="11" spans="1:20" ht="20.100000000000001" customHeight="1" thickBot="1" x14ac:dyDescent="0.3">
      <c r="A11" s="116"/>
      <c r="B11" s="117"/>
      <c r="C11" s="118">
        <f>('S1 M'!W10)</f>
        <v>55</v>
      </c>
      <c r="D11" s="118">
        <f>('S1 F'!W10)</f>
        <v>45</v>
      </c>
      <c r="E11" s="119">
        <f>('S2 M'!W10)</f>
        <v>0</v>
      </c>
      <c r="F11" s="120">
        <f>('S2 F'!W10)</f>
        <v>0</v>
      </c>
      <c r="G11" s="120">
        <f>('S3 F'!X10)</f>
        <v>0</v>
      </c>
      <c r="H11" s="120">
        <f>('S3 M'!X10)</f>
        <v>0</v>
      </c>
      <c r="I11" s="120">
        <f>('S4 M'!X10)</f>
        <v>0</v>
      </c>
      <c r="J11" s="120">
        <f>('S4 F'!X10)</f>
        <v>0</v>
      </c>
      <c r="K11" s="120">
        <f>('M1 M'!X10)</f>
        <v>0</v>
      </c>
      <c r="L11" s="120">
        <f>('M1 F'!X10)</f>
        <v>0</v>
      </c>
      <c r="M11" s="120">
        <f>('M2 M'!X10)</f>
        <v>0</v>
      </c>
      <c r="N11" s="120">
        <f>('M2 F'!X10)</f>
        <v>0</v>
      </c>
      <c r="O11" s="120">
        <f>('M3 M '!X10)</f>
        <v>0</v>
      </c>
      <c r="P11" s="120">
        <f>('M3 F'!X10)</f>
        <v>0</v>
      </c>
      <c r="Q11" s="121">
        <f t="shared" si="0"/>
        <v>100</v>
      </c>
      <c r="R11" s="122"/>
      <c r="S11" s="121">
        <f t="shared" si="1"/>
        <v>100</v>
      </c>
      <c r="T11" s="121">
        <f t="shared" si="2"/>
        <v>0</v>
      </c>
    </row>
    <row r="12" spans="1:20" ht="20.100000000000001" customHeight="1" thickBot="1" x14ac:dyDescent="0.3">
      <c r="A12" s="116">
        <v>1590</v>
      </c>
      <c r="B12" s="117" t="s">
        <v>21</v>
      </c>
      <c r="C12" s="118">
        <f>('S1 M'!W11)</f>
        <v>0</v>
      </c>
      <c r="D12" s="118">
        <f>('S1 F'!W11)</f>
        <v>0</v>
      </c>
      <c r="E12" s="119">
        <f>('S2 M'!W11)</f>
        <v>0</v>
      </c>
      <c r="F12" s="120">
        <f>('S2 F'!W11)</f>
        <v>0</v>
      </c>
      <c r="G12" s="120">
        <f>('S3 F'!X11)</f>
        <v>0</v>
      </c>
      <c r="H12" s="120">
        <f>('S3 M'!X11)</f>
        <v>0</v>
      </c>
      <c r="I12" s="120">
        <f>('S4 M'!X11)</f>
        <v>0</v>
      </c>
      <c r="J12" s="120">
        <f>('S4 F'!X11)</f>
        <v>0</v>
      </c>
      <c r="K12" s="120">
        <f>('M1 M'!X11)</f>
        <v>0</v>
      </c>
      <c r="L12" s="120">
        <f>('M1 F'!X11)</f>
        <v>0</v>
      </c>
      <c r="M12" s="120">
        <f>('M2 M'!X11)</f>
        <v>0</v>
      </c>
      <c r="N12" s="120">
        <f>('M2 F'!X11)</f>
        <v>0</v>
      </c>
      <c r="O12" s="120">
        <f>('M3 M '!X11)</f>
        <v>0</v>
      </c>
      <c r="P12" s="120">
        <f>('M3 F'!X11)</f>
        <v>0</v>
      </c>
      <c r="Q12" s="121">
        <f t="shared" si="0"/>
        <v>0</v>
      </c>
      <c r="R12" s="122" t="s">
        <v>21</v>
      </c>
      <c r="S12" s="121">
        <f t="shared" si="1"/>
        <v>0</v>
      </c>
      <c r="T12" s="121">
        <f t="shared" si="2"/>
        <v>0</v>
      </c>
    </row>
    <row r="13" spans="1:20" ht="20.100000000000001" customHeight="1" thickBot="1" x14ac:dyDescent="0.3">
      <c r="A13" s="116"/>
      <c r="B13" s="117"/>
      <c r="C13" s="118">
        <f>('S1 M'!W12)</f>
        <v>0</v>
      </c>
      <c r="D13" s="118">
        <f>('S1 F'!W12)</f>
        <v>0</v>
      </c>
      <c r="E13" s="119">
        <f>('S2 M'!W12)</f>
        <v>0</v>
      </c>
      <c r="F13" s="120">
        <f>('S2 F'!W12)</f>
        <v>0</v>
      </c>
      <c r="G13" s="120">
        <f>('S3 F'!X12)</f>
        <v>0</v>
      </c>
      <c r="H13" s="120">
        <f>('S3 M'!X12)</f>
        <v>0</v>
      </c>
      <c r="I13" s="120">
        <f>('S4 M'!X12)</f>
        <v>0</v>
      </c>
      <c r="J13" s="120">
        <f>('S4 F'!X12)</f>
        <v>0</v>
      </c>
      <c r="K13" s="120">
        <f>('M1 M'!X12)</f>
        <v>0</v>
      </c>
      <c r="L13" s="120">
        <f>('M1 F'!X12)</f>
        <v>0</v>
      </c>
      <c r="M13" s="120">
        <f>('M2 M'!X12)</f>
        <v>9</v>
      </c>
      <c r="N13" s="120">
        <f>('M2 F'!X12)</f>
        <v>0</v>
      </c>
      <c r="O13" s="120">
        <f>('M3 M '!X12)</f>
        <v>0</v>
      </c>
      <c r="P13" s="120">
        <f>('M3 F'!X12)</f>
        <v>0</v>
      </c>
      <c r="Q13" s="121">
        <f t="shared" si="0"/>
        <v>9</v>
      </c>
      <c r="R13" s="122"/>
      <c r="S13" s="121">
        <f t="shared" si="1"/>
        <v>0</v>
      </c>
      <c r="T13" s="121">
        <f t="shared" si="2"/>
        <v>9</v>
      </c>
    </row>
    <row r="14" spans="1:20" ht="20.100000000000001" customHeight="1" thickBot="1" x14ac:dyDescent="0.3">
      <c r="A14" s="116"/>
      <c r="B14" s="117"/>
      <c r="C14" s="118">
        <f>('S1 M'!W13)</f>
        <v>25</v>
      </c>
      <c r="D14" s="118">
        <f>('S1 F'!W13)</f>
        <v>25</v>
      </c>
      <c r="E14" s="119">
        <f>('S2 M'!W13)</f>
        <v>0</v>
      </c>
      <c r="F14" s="120">
        <f>('S2 F'!W13)</f>
        <v>0</v>
      </c>
      <c r="G14" s="120">
        <f>('S3 F'!X13)</f>
        <v>0</v>
      </c>
      <c r="H14" s="120">
        <f>('S3 M'!X13)</f>
        <v>0</v>
      </c>
      <c r="I14" s="120">
        <f>('S4 M'!X13)</f>
        <v>0</v>
      </c>
      <c r="J14" s="120">
        <f>('S4 F'!X13)</f>
        <v>0</v>
      </c>
      <c r="K14" s="120">
        <f>('M1 M'!X13)</f>
        <v>0</v>
      </c>
      <c r="L14" s="120">
        <f>('M1 F'!X13)</f>
        <v>0</v>
      </c>
      <c r="M14" s="120">
        <f>('M2 M'!X13)</f>
        <v>0</v>
      </c>
      <c r="N14" s="120">
        <f>('M2 F'!X13)</f>
        <v>0</v>
      </c>
      <c r="O14" s="120">
        <f>('M3 M '!X13)</f>
        <v>0</v>
      </c>
      <c r="P14" s="120">
        <f>('M3 F'!X13)</f>
        <v>0</v>
      </c>
      <c r="Q14" s="121">
        <f t="shared" si="0"/>
        <v>50</v>
      </c>
      <c r="R14" s="122"/>
      <c r="S14" s="121">
        <f t="shared" si="1"/>
        <v>50</v>
      </c>
      <c r="T14" s="121">
        <f t="shared" si="2"/>
        <v>0</v>
      </c>
    </row>
    <row r="15" spans="1:20" ht="20.100000000000001" customHeight="1" thickBot="1" x14ac:dyDescent="0.3">
      <c r="A15" s="116">
        <v>1843</v>
      </c>
      <c r="B15" s="117" t="s">
        <v>27</v>
      </c>
      <c r="C15" s="118">
        <f>('S1 M'!W14)</f>
        <v>0</v>
      </c>
      <c r="D15" s="118">
        <f>('S1 F'!W14)</f>
        <v>0</v>
      </c>
      <c r="E15" s="119">
        <f>('S2 M'!W14)</f>
        <v>0</v>
      </c>
      <c r="F15" s="120">
        <f>('S2 F'!W14)</f>
        <v>0</v>
      </c>
      <c r="G15" s="120">
        <f>('S3 F'!X14)</f>
        <v>0</v>
      </c>
      <c r="H15" s="120">
        <f>('S3 M'!X14)</f>
        <v>30</v>
      </c>
      <c r="I15" s="120">
        <f>('S4 M'!X14)</f>
        <v>0</v>
      </c>
      <c r="J15" s="120">
        <f>('S4 F'!X14)</f>
        <v>25</v>
      </c>
      <c r="K15" s="120">
        <f>('M1 M'!X14)</f>
        <v>60</v>
      </c>
      <c r="L15" s="120">
        <f>('M1 F'!X14)</f>
        <v>0</v>
      </c>
      <c r="M15" s="120">
        <f>('M2 M'!X14)</f>
        <v>80</v>
      </c>
      <c r="N15" s="120">
        <f>('M2 F'!X14)</f>
        <v>0</v>
      </c>
      <c r="O15" s="120">
        <f>('M3 M '!X14)</f>
        <v>0</v>
      </c>
      <c r="P15" s="120">
        <f>('M3 F'!X14)</f>
        <v>0</v>
      </c>
      <c r="Q15" s="121">
        <f t="shared" si="0"/>
        <v>195</v>
      </c>
      <c r="R15" s="122" t="s">
        <v>27</v>
      </c>
      <c r="S15" s="121">
        <f t="shared" si="1"/>
        <v>55</v>
      </c>
      <c r="T15" s="121">
        <f t="shared" si="2"/>
        <v>140</v>
      </c>
    </row>
    <row r="16" spans="1:20" ht="20.100000000000001" customHeight="1" thickBot="1" x14ac:dyDescent="0.3">
      <c r="A16" s="116">
        <v>1317</v>
      </c>
      <c r="B16" s="117" t="s">
        <v>28</v>
      </c>
      <c r="C16" s="118">
        <f>('S1 M'!W15)</f>
        <v>0</v>
      </c>
      <c r="D16" s="118">
        <f>('S1 F'!W15)</f>
        <v>0</v>
      </c>
      <c r="E16" s="119">
        <f>('S2 M'!W15)</f>
        <v>35</v>
      </c>
      <c r="F16" s="120">
        <f>('S2 F'!W15)</f>
        <v>0</v>
      </c>
      <c r="G16" s="120">
        <f>('S3 F'!X15)</f>
        <v>0</v>
      </c>
      <c r="H16" s="120">
        <f>('S3 M'!X15)</f>
        <v>0</v>
      </c>
      <c r="I16" s="120">
        <f>('S4 M'!X15)</f>
        <v>0</v>
      </c>
      <c r="J16" s="120">
        <f>('S4 F'!X15)</f>
        <v>0</v>
      </c>
      <c r="K16" s="120">
        <f>('M1 M'!X15)</f>
        <v>0</v>
      </c>
      <c r="L16" s="120">
        <f>('M1 F'!X15)</f>
        <v>0</v>
      </c>
      <c r="M16" s="120">
        <f>('M2 M'!X15)</f>
        <v>0</v>
      </c>
      <c r="N16" s="120">
        <f>('M2 F'!X15)</f>
        <v>0</v>
      </c>
      <c r="O16" s="120">
        <f>('M3 M '!X15)</f>
        <v>0</v>
      </c>
      <c r="P16" s="120">
        <f>('M3 F'!X15)</f>
        <v>0</v>
      </c>
      <c r="Q16" s="121">
        <f t="shared" si="0"/>
        <v>35</v>
      </c>
      <c r="R16" s="122" t="s">
        <v>28</v>
      </c>
      <c r="S16" s="121">
        <f t="shared" si="1"/>
        <v>35</v>
      </c>
      <c r="T16" s="121">
        <f t="shared" si="2"/>
        <v>0</v>
      </c>
    </row>
    <row r="17" spans="1:20" ht="20.100000000000001" customHeight="1" thickBot="1" x14ac:dyDescent="0.3">
      <c r="A17" s="116"/>
      <c r="B17" s="117"/>
      <c r="C17" s="118">
        <f>('S1 M'!W16)</f>
        <v>0</v>
      </c>
      <c r="D17" s="118">
        <f>('S1 F'!W16)</f>
        <v>0</v>
      </c>
      <c r="E17" s="119">
        <f>('S2 M'!W16)</f>
        <v>0</v>
      </c>
      <c r="F17" s="120">
        <f>('S2 F'!W16)</f>
        <v>0</v>
      </c>
      <c r="G17" s="120">
        <f>('S3 F'!X16)</f>
        <v>0</v>
      </c>
      <c r="H17" s="120">
        <f>('S3 M'!X16)</f>
        <v>0</v>
      </c>
      <c r="I17" s="120">
        <f>('S4 M'!X16)</f>
        <v>0</v>
      </c>
      <c r="J17" s="120">
        <f>('S4 F'!X16)</f>
        <v>0</v>
      </c>
      <c r="K17" s="120">
        <f>('M1 M'!X16)</f>
        <v>0</v>
      </c>
      <c r="L17" s="120">
        <f>('M1 F'!X16)</f>
        <v>0</v>
      </c>
      <c r="M17" s="120">
        <f>('M2 M'!X16)</f>
        <v>0</v>
      </c>
      <c r="N17" s="120">
        <f>('M2 F'!X16)</f>
        <v>0</v>
      </c>
      <c r="O17" s="120">
        <f>('M3 M '!X16)</f>
        <v>0</v>
      </c>
      <c r="P17" s="120">
        <f>('M3 F'!X16)</f>
        <v>0</v>
      </c>
      <c r="Q17" s="121">
        <f t="shared" si="0"/>
        <v>0</v>
      </c>
      <c r="R17" s="122"/>
      <c r="S17" s="121">
        <f t="shared" si="1"/>
        <v>0</v>
      </c>
      <c r="T17" s="121">
        <f t="shared" si="2"/>
        <v>0</v>
      </c>
    </row>
    <row r="18" spans="1:20" ht="20.100000000000001" customHeight="1" thickBot="1" x14ac:dyDescent="0.3">
      <c r="A18" s="116">
        <v>1886</v>
      </c>
      <c r="B18" s="117" t="s">
        <v>31</v>
      </c>
      <c r="C18" s="118">
        <f>('S1 M'!W17)</f>
        <v>0</v>
      </c>
      <c r="D18" s="118">
        <f>('S1 F'!W17)</f>
        <v>0</v>
      </c>
      <c r="E18" s="119">
        <f>('S2 M'!W17)</f>
        <v>0</v>
      </c>
      <c r="F18" s="120">
        <f>('S2 F'!W17)</f>
        <v>0</v>
      </c>
      <c r="G18" s="120">
        <f>('S3 F'!X17)</f>
        <v>0</v>
      </c>
      <c r="H18" s="120">
        <f>('S3 M'!X17)</f>
        <v>0</v>
      </c>
      <c r="I18" s="120">
        <f>('S4 M'!X17)</f>
        <v>0</v>
      </c>
      <c r="J18" s="120">
        <f>('S4 F'!X17)</f>
        <v>0</v>
      </c>
      <c r="K18" s="120">
        <f>('M1 M'!X17)</f>
        <v>0</v>
      </c>
      <c r="L18" s="120">
        <f>('M1 F'!X17)</f>
        <v>0</v>
      </c>
      <c r="M18" s="120">
        <f>('M2 M'!X17)</f>
        <v>7</v>
      </c>
      <c r="N18" s="120">
        <f>('M2 F'!X17)</f>
        <v>0</v>
      </c>
      <c r="O18" s="120">
        <f>('M3 M '!X17)</f>
        <v>0</v>
      </c>
      <c r="P18" s="120">
        <f>('M3 F'!X17)</f>
        <v>0</v>
      </c>
      <c r="Q18" s="121">
        <f t="shared" si="0"/>
        <v>7</v>
      </c>
      <c r="R18" s="122" t="s">
        <v>31</v>
      </c>
      <c r="S18" s="121">
        <f t="shared" si="1"/>
        <v>0</v>
      </c>
      <c r="T18" s="121">
        <f t="shared" si="2"/>
        <v>7</v>
      </c>
    </row>
    <row r="19" spans="1:20" ht="20.100000000000001" customHeight="1" thickBot="1" x14ac:dyDescent="0.3">
      <c r="A19" s="116">
        <v>2144</v>
      </c>
      <c r="B19" s="117" t="s">
        <v>106</v>
      </c>
      <c r="C19" s="118">
        <f>('S1 M'!W18)</f>
        <v>0</v>
      </c>
      <c r="D19" s="118">
        <f>('S1 F'!W18)</f>
        <v>0</v>
      </c>
      <c r="E19" s="119">
        <f>('S2 M'!W18)</f>
        <v>0</v>
      </c>
      <c r="F19" s="120">
        <f>('S2 F'!W18)</f>
        <v>0</v>
      </c>
      <c r="G19" s="120">
        <f>('S3 F'!X18)</f>
        <v>0</v>
      </c>
      <c r="H19" s="120">
        <f>('S3 M'!X18)</f>
        <v>0</v>
      </c>
      <c r="I19" s="120">
        <f>('S4 M'!X18)</f>
        <v>60</v>
      </c>
      <c r="J19" s="120">
        <f>('S4 F'!X18)</f>
        <v>0</v>
      </c>
      <c r="K19" s="120">
        <f>('M1 M'!X18)</f>
        <v>0</v>
      </c>
      <c r="L19" s="120">
        <f>('M1 F'!X18)</f>
        <v>0</v>
      </c>
      <c r="M19" s="120">
        <f>('M2 M'!X18)</f>
        <v>0</v>
      </c>
      <c r="N19" s="120">
        <f>('M2 F'!X18)</f>
        <v>0</v>
      </c>
      <c r="O19" s="120">
        <f>('M3 M '!X18)</f>
        <v>0</v>
      </c>
      <c r="P19" s="120">
        <f>('M3 F'!X18)</f>
        <v>0</v>
      </c>
      <c r="Q19" s="121">
        <f t="shared" si="0"/>
        <v>60</v>
      </c>
      <c r="R19" s="122" t="s">
        <v>106</v>
      </c>
      <c r="S19" s="121">
        <f t="shared" si="1"/>
        <v>60</v>
      </c>
      <c r="T19" s="121">
        <f t="shared" si="2"/>
        <v>0</v>
      </c>
    </row>
    <row r="20" spans="1:20" ht="20.100000000000001" customHeight="1" thickBot="1" x14ac:dyDescent="0.3">
      <c r="A20" s="116"/>
      <c r="B20" s="117"/>
      <c r="C20" s="118">
        <f>('S1 M'!W19)</f>
        <v>0</v>
      </c>
      <c r="D20" s="118">
        <f>('S1 F'!W19)</f>
        <v>0</v>
      </c>
      <c r="E20" s="119">
        <f>('S2 M'!W19)</f>
        <v>0</v>
      </c>
      <c r="F20" s="120">
        <f>('S2 F'!W19)</f>
        <v>0</v>
      </c>
      <c r="G20" s="120">
        <f>('S3 F'!X19)</f>
        <v>0</v>
      </c>
      <c r="H20" s="120">
        <f>('S3 M'!X19)</f>
        <v>0</v>
      </c>
      <c r="I20" s="120">
        <f>('S4 M'!X19)</f>
        <v>0</v>
      </c>
      <c r="J20" s="120">
        <f>('S4 F'!X19)</f>
        <v>0</v>
      </c>
      <c r="K20" s="120">
        <f>('M1 M'!X19)</f>
        <v>0</v>
      </c>
      <c r="L20" s="120">
        <f>('M1 F'!X19)</f>
        <v>0</v>
      </c>
      <c r="M20" s="120">
        <f>('M2 M'!X19)</f>
        <v>0</v>
      </c>
      <c r="N20" s="120">
        <f>('M2 F'!X19)</f>
        <v>0</v>
      </c>
      <c r="O20" s="120">
        <f>('M3 M '!X19)</f>
        <v>0</v>
      </c>
      <c r="P20" s="120">
        <f>('M3 F'!X19)</f>
        <v>0</v>
      </c>
      <c r="Q20" s="121">
        <f t="shared" si="0"/>
        <v>0</v>
      </c>
      <c r="R20" s="122"/>
      <c r="S20" s="121">
        <f t="shared" si="1"/>
        <v>0</v>
      </c>
      <c r="T20" s="121">
        <f t="shared" si="2"/>
        <v>0</v>
      </c>
    </row>
    <row r="21" spans="1:20" ht="20.100000000000001" customHeight="1" thickBot="1" x14ac:dyDescent="0.3">
      <c r="A21" s="116">
        <v>1298</v>
      </c>
      <c r="B21" s="117" t="s">
        <v>35</v>
      </c>
      <c r="C21" s="118">
        <f>('S1 M'!W20)</f>
        <v>0</v>
      </c>
      <c r="D21" s="118">
        <f>('S1 F'!W20)</f>
        <v>0</v>
      </c>
      <c r="E21" s="119">
        <f>('S2 M'!W20)</f>
        <v>0</v>
      </c>
      <c r="F21" s="120">
        <f>('S2 F'!W20)</f>
        <v>0</v>
      </c>
      <c r="G21" s="120">
        <f>('S3 F'!X20)</f>
        <v>0</v>
      </c>
      <c r="H21" s="120">
        <f>('S3 M'!X20)</f>
        <v>0</v>
      </c>
      <c r="I21" s="120">
        <f>('S4 M'!X20)</f>
        <v>0</v>
      </c>
      <c r="J21" s="120">
        <f>('S4 F'!X20)</f>
        <v>0</v>
      </c>
      <c r="K21" s="120">
        <f>('M1 M'!X20)</f>
        <v>0</v>
      </c>
      <c r="L21" s="120">
        <f>('M1 F'!X20)</f>
        <v>0</v>
      </c>
      <c r="M21" s="120">
        <f>('M2 M'!X20)</f>
        <v>40</v>
      </c>
      <c r="N21" s="120">
        <f>('M2 F'!X20)</f>
        <v>0</v>
      </c>
      <c r="O21" s="120">
        <f>('M3 M '!X20)</f>
        <v>0</v>
      </c>
      <c r="P21" s="120">
        <f>('M3 F'!X20)</f>
        <v>0</v>
      </c>
      <c r="Q21" s="121">
        <f t="shared" si="0"/>
        <v>40</v>
      </c>
      <c r="R21" s="122" t="s">
        <v>35</v>
      </c>
      <c r="S21" s="121">
        <f t="shared" si="1"/>
        <v>0</v>
      </c>
      <c r="T21" s="121">
        <f t="shared" si="2"/>
        <v>40</v>
      </c>
    </row>
    <row r="22" spans="1:20" ht="20.100000000000001" customHeight="1" thickBot="1" x14ac:dyDescent="0.3">
      <c r="A22" s="116">
        <v>1887</v>
      </c>
      <c r="B22" s="117" t="s">
        <v>10</v>
      </c>
      <c r="C22" s="118">
        <f>('S1 M'!W21)</f>
        <v>0</v>
      </c>
      <c r="D22" s="118">
        <f>('S1 F'!W21)</f>
        <v>0</v>
      </c>
      <c r="E22" s="119">
        <f>('S2 M'!W21)</f>
        <v>0</v>
      </c>
      <c r="F22" s="120">
        <f>('S2 F'!W21)</f>
        <v>0</v>
      </c>
      <c r="G22" s="120">
        <f>('S3 F'!X21)</f>
        <v>0</v>
      </c>
      <c r="H22" s="120">
        <f>('S3 M'!X21)</f>
        <v>0</v>
      </c>
      <c r="I22" s="120">
        <f>('S4 M'!X21)</f>
        <v>0</v>
      </c>
      <c r="J22" s="120">
        <f>('S4 F'!X21)</f>
        <v>0</v>
      </c>
      <c r="K22" s="120">
        <f>('M1 M'!X21)</f>
        <v>0</v>
      </c>
      <c r="L22" s="120">
        <f>('M1 F'!X21)</f>
        <v>0</v>
      </c>
      <c r="M22" s="120">
        <f>('M2 M'!X21)</f>
        <v>0</v>
      </c>
      <c r="N22" s="120">
        <f>('M2 F'!X21)</f>
        <v>0</v>
      </c>
      <c r="O22" s="120">
        <f>('M3 M '!X21)</f>
        <v>50</v>
      </c>
      <c r="P22" s="120">
        <f>('M3 F'!X21)</f>
        <v>0</v>
      </c>
      <c r="Q22" s="121">
        <f t="shared" si="0"/>
        <v>50</v>
      </c>
      <c r="R22" s="122" t="s">
        <v>10</v>
      </c>
      <c r="S22" s="121">
        <f t="shared" si="1"/>
        <v>0</v>
      </c>
      <c r="T22" s="121">
        <f t="shared" si="2"/>
        <v>50</v>
      </c>
    </row>
    <row r="23" spans="1:20" ht="20.100000000000001" customHeight="1" thickBot="1" x14ac:dyDescent="0.3">
      <c r="A23" s="116"/>
      <c r="B23" s="117"/>
      <c r="C23" s="118">
        <f>('S1 M'!W22)</f>
        <v>0</v>
      </c>
      <c r="D23" s="118">
        <f>('S1 F'!W22)</f>
        <v>35</v>
      </c>
      <c r="E23" s="119">
        <f>('S2 M'!W22)</f>
        <v>0</v>
      </c>
      <c r="F23" s="120">
        <f>('S2 F'!W22)</f>
        <v>45</v>
      </c>
      <c r="G23" s="120">
        <f>('S3 F'!X22)</f>
        <v>0</v>
      </c>
      <c r="H23" s="120">
        <f>('S3 M'!X22)</f>
        <v>0</v>
      </c>
      <c r="I23" s="120">
        <f>('S4 M'!X22)</f>
        <v>0</v>
      </c>
      <c r="J23" s="120">
        <f>('S4 F'!X22)</f>
        <v>0</v>
      </c>
      <c r="K23" s="120">
        <f>('M1 M'!X22)</f>
        <v>100</v>
      </c>
      <c r="L23" s="120">
        <f>('M1 F'!X22)</f>
        <v>0</v>
      </c>
      <c r="M23" s="120">
        <f>('M2 M'!X22)</f>
        <v>0</v>
      </c>
      <c r="N23" s="120">
        <f>('M2 F'!X22)</f>
        <v>0</v>
      </c>
      <c r="O23" s="120">
        <f>('M3 M '!X22)</f>
        <v>0</v>
      </c>
      <c r="P23" s="120">
        <f>('M3 F'!X22)</f>
        <v>0</v>
      </c>
      <c r="Q23" s="121">
        <f t="shared" si="0"/>
        <v>180</v>
      </c>
      <c r="R23" s="122"/>
      <c r="S23" s="121">
        <f t="shared" si="1"/>
        <v>80</v>
      </c>
      <c r="T23" s="121">
        <f t="shared" si="2"/>
        <v>100</v>
      </c>
    </row>
    <row r="24" spans="1:20" ht="20.100000000000001" customHeight="1" thickBot="1" x14ac:dyDescent="0.3">
      <c r="A24" s="116">
        <v>1756</v>
      </c>
      <c r="B24" s="117" t="s">
        <v>37</v>
      </c>
      <c r="C24" s="118">
        <f>('S1 M'!W23)</f>
        <v>0</v>
      </c>
      <c r="D24" s="118">
        <f>('S1 F'!W23)</f>
        <v>0</v>
      </c>
      <c r="E24" s="119">
        <f>('S2 M'!W23)</f>
        <v>0</v>
      </c>
      <c r="F24" s="120">
        <f>('S2 F'!W23)</f>
        <v>0</v>
      </c>
      <c r="G24" s="120">
        <f>('S3 F'!X23)</f>
        <v>0</v>
      </c>
      <c r="H24" s="120">
        <f>('S3 M'!X23)</f>
        <v>0</v>
      </c>
      <c r="I24" s="120">
        <f>('S4 M'!X23)</f>
        <v>0</v>
      </c>
      <c r="J24" s="120">
        <f>('S4 F'!X23)</f>
        <v>0</v>
      </c>
      <c r="K24" s="120">
        <f>('M1 M'!X23)</f>
        <v>8</v>
      </c>
      <c r="L24" s="120">
        <f>('M1 F'!X23)</f>
        <v>0</v>
      </c>
      <c r="M24" s="120">
        <f>('M2 M'!X23)</f>
        <v>127</v>
      </c>
      <c r="N24" s="120">
        <f>('M2 F'!X23)</f>
        <v>0</v>
      </c>
      <c r="O24" s="120">
        <f>('M3 M '!X23)</f>
        <v>170</v>
      </c>
      <c r="P24" s="120">
        <f>('M3 F'!X23)</f>
        <v>0</v>
      </c>
      <c r="Q24" s="121">
        <f t="shared" si="0"/>
        <v>305</v>
      </c>
      <c r="R24" s="122" t="s">
        <v>37</v>
      </c>
      <c r="S24" s="121">
        <f t="shared" si="1"/>
        <v>0</v>
      </c>
      <c r="T24" s="121">
        <f t="shared" si="2"/>
        <v>305</v>
      </c>
    </row>
    <row r="25" spans="1:20" ht="20.100000000000001" customHeight="1" thickBot="1" x14ac:dyDescent="0.3">
      <c r="A25" s="116">
        <v>1177</v>
      </c>
      <c r="B25" s="117" t="s">
        <v>38</v>
      </c>
      <c r="C25" s="118">
        <f>('S1 M'!W24)</f>
        <v>0</v>
      </c>
      <c r="D25" s="118">
        <f>('S1 F'!W24)</f>
        <v>0</v>
      </c>
      <c r="E25" s="119">
        <f>('S2 M'!W24)</f>
        <v>0</v>
      </c>
      <c r="F25" s="120">
        <f>('S2 F'!W24)</f>
        <v>0</v>
      </c>
      <c r="G25" s="120">
        <f>('S3 F'!X24)</f>
        <v>0</v>
      </c>
      <c r="H25" s="120">
        <f>('S3 M'!X24)</f>
        <v>0</v>
      </c>
      <c r="I25" s="120">
        <f>('S4 M'!X24)</f>
        <v>0</v>
      </c>
      <c r="J25" s="120">
        <f>('S4 F'!X24)</f>
        <v>0</v>
      </c>
      <c r="K25" s="120">
        <f>('M1 M'!X24)</f>
        <v>125</v>
      </c>
      <c r="L25" s="120">
        <f>('M1 F'!X24)</f>
        <v>0</v>
      </c>
      <c r="M25" s="120">
        <f>('M2 M'!X24)</f>
        <v>0</v>
      </c>
      <c r="N25" s="120">
        <f>('M2 F'!X24)</f>
        <v>0</v>
      </c>
      <c r="O25" s="120">
        <f>('M3 M '!X24)</f>
        <v>100</v>
      </c>
      <c r="P25" s="120">
        <f>('M3 F'!X24)</f>
        <v>0</v>
      </c>
      <c r="Q25" s="121">
        <f t="shared" si="0"/>
        <v>225</v>
      </c>
      <c r="R25" s="122" t="s">
        <v>38</v>
      </c>
      <c r="S25" s="121">
        <f t="shared" si="1"/>
        <v>0</v>
      </c>
      <c r="T25" s="121">
        <f t="shared" si="2"/>
        <v>225</v>
      </c>
    </row>
    <row r="26" spans="1:20" ht="20.100000000000001" customHeight="1" thickBot="1" x14ac:dyDescent="0.3">
      <c r="A26" s="116">
        <v>1266</v>
      </c>
      <c r="B26" s="117" t="s">
        <v>39</v>
      </c>
      <c r="C26" s="118">
        <f>('S1 M'!W25)</f>
        <v>0</v>
      </c>
      <c r="D26" s="118">
        <f>('S1 F'!W25)</f>
        <v>0</v>
      </c>
      <c r="E26" s="119">
        <f>('S2 M'!W25)</f>
        <v>0</v>
      </c>
      <c r="F26" s="120">
        <f>('S2 F'!W25)</f>
        <v>0</v>
      </c>
      <c r="G26" s="120">
        <f>('S3 F'!X25)</f>
        <v>0</v>
      </c>
      <c r="H26" s="120">
        <f>('S3 M'!X25)</f>
        <v>50</v>
      </c>
      <c r="I26" s="120">
        <f>('S4 M'!X25)</f>
        <v>12</v>
      </c>
      <c r="J26" s="120">
        <f>('S4 F'!X25)</f>
        <v>0</v>
      </c>
      <c r="K26" s="120">
        <f>('M1 M'!X25)</f>
        <v>0</v>
      </c>
      <c r="L26" s="120">
        <f>('M1 F'!X25)</f>
        <v>0</v>
      </c>
      <c r="M26" s="120">
        <f>('M2 M'!X25)</f>
        <v>0</v>
      </c>
      <c r="N26" s="120">
        <f>('M2 F'!X25)</f>
        <v>0</v>
      </c>
      <c r="O26" s="120">
        <f>('M3 M '!X25)</f>
        <v>0</v>
      </c>
      <c r="P26" s="120">
        <f>('M3 F'!X25)</f>
        <v>0</v>
      </c>
      <c r="Q26" s="121">
        <f t="shared" si="0"/>
        <v>62</v>
      </c>
      <c r="R26" s="122" t="s">
        <v>39</v>
      </c>
      <c r="S26" s="121">
        <f t="shared" si="1"/>
        <v>62</v>
      </c>
      <c r="T26" s="121">
        <f t="shared" si="2"/>
        <v>0</v>
      </c>
    </row>
    <row r="27" spans="1:20" ht="20.100000000000001" customHeight="1" thickBot="1" x14ac:dyDescent="0.3">
      <c r="A27" s="116">
        <v>1757</v>
      </c>
      <c r="B27" s="117" t="s">
        <v>40</v>
      </c>
      <c r="C27" s="118">
        <f>('S1 M'!W26)</f>
        <v>0</v>
      </c>
      <c r="D27" s="118">
        <f>('S1 F'!W26)</f>
        <v>0</v>
      </c>
      <c r="E27" s="119">
        <f>('S2 M'!W26)</f>
        <v>0</v>
      </c>
      <c r="F27" s="120">
        <f>('S2 F'!W26)</f>
        <v>0</v>
      </c>
      <c r="G27" s="120">
        <f>('S3 F'!X26)</f>
        <v>0</v>
      </c>
      <c r="H27" s="120">
        <f>('S3 M'!X26)</f>
        <v>8</v>
      </c>
      <c r="I27" s="120">
        <f>('S4 M'!X26)</f>
        <v>20</v>
      </c>
      <c r="J27" s="120">
        <f>('S4 F'!X26)</f>
        <v>0</v>
      </c>
      <c r="K27" s="120">
        <f>('M1 M'!X26)</f>
        <v>0</v>
      </c>
      <c r="L27" s="120">
        <f>('M1 F'!X26)</f>
        <v>0</v>
      </c>
      <c r="M27" s="120">
        <f>('M2 M'!X26)</f>
        <v>0</v>
      </c>
      <c r="N27" s="120">
        <f>('M2 F'!X26)</f>
        <v>0</v>
      </c>
      <c r="O27" s="120">
        <f>('M3 M '!X26)</f>
        <v>0</v>
      </c>
      <c r="P27" s="120">
        <f>('M3 F'!X26)</f>
        <v>0</v>
      </c>
      <c r="Q27" s="121">
        <f t="shared" si="0"/>
        <v>28</v>
      </c>
      <c r="R27" s="122" t="s">
        <v>40</v>
      </c>
      <c r="S27" s="121">
        <f t="shared" si="1"/>
        <v>28</v>
      </c>
      <c r="T27" s="121">
        <f t="shared" si="2"/>
        <v>0</v>
      </c>
    </row>
    <row r="28" spans="1:20" ht="20.100000000000001" customHeight="1" thickBot="1" x14ac:dyDescent="0.3">
      <c r="A28" s="116">
        <v>1760</v>
      </c>
      <c r="B28" s="117" t="s">
        <v>41</v>
      </c>
      <c r="C28" s="118">
        <f>('S1 M'!W27)</f>
        <v>2</v>
      </c>
      <c r="D28" s="118">
        <f>('S1 F'!W27)</f>
        <v>0</v>
      </c>
      <c r="E28" s="119">
        <f>('S2 M'!W27)</f>
        <v>0</v>
      </c>
      <c r="F28" s="120">
        <f>('S2 F'!W27)</f>
        <v>0</v>
      </c>
      <c r="G28" s="120">
        <f>('S3 F'!X27)</f>
        <v>0</v>
      </c>
      <c r="H28" s="120">
        <f>('S3 M'!X27)</f>
        <v>20</v>
      </c>
      <c r="I28" s="120">
        <f>('S4 M'!X27)</f>
        <v>0</v>
      </c>
      <c r="J28" s="120">
        <f>('S4 F'!X27)</f>
        <v>0</v>
      </c>
      <c r="K28" s="120">
        <f>('M1 M'!X27)</f>
        <v>0</v>
      </c>
      <c r="L28" s="120">
        <f>('M1 F'!X27)</f>
        <v>0</v>
      </c>
      <c r="M28" s="120">
        <f>('M2 M'!X27)</f>
        <v>0</v>
      </c>
      <c r="N28" s="120">
        <f>('M2 F'!X27)</f>
        <v>0</v>
      </c>
      <c r="O28" s="120">
        <f>('M3 M '!X27)</f>
        <v>0</v>
      </c>
      <c r="P28" s="120">
        <f>('M3 F'!X27)</f>
        <v>0</v>
      </c>
      <c r="Q28" s="121">
        <f t="shared" si="0"/>
        <v>22</v>
      </c>
      <c r="R28" s="122" t="s">
        <v>41</v>
      </c>
      <c r="S28" s="121">
        <f t="shared" si="1"/>
        <v>22</v>
      </c>
      <c r="T28" s="121">
        <f t="shared" si="2"/>
        <v>0</v>
      </c>
    </row>
    <row r="29" spans="1:20" ht="20.100000000000001" customHeight="1" thickBot="1" x14ac:dyDescent="0.3">
      <c r="A29" s="116"/>
      <c r="B29" s="117"/>
      <c r="C29" s="118">
        <f>('S1 M'!W28)</f>
        <v>0</v>
      </c>
      <c r="D29" s="118">
        <f>('S1 F'!W28)</f>
        <v>0</v>
      </c>
      <c r="E29" s="119">
        <f>('S2 M'!W28)</f>
        <v>0</v>
      </c>
      <c r="F29" s="120">
        <f>('S2 F'!W28)</f>
        <v>0</v>
      </c>
      <c r="G29" s="120">
        <f>('S3 F'!X28)</f>
        <v>0</v>
      </c>
      <c r="H29" s="120">
        <f>('S3 M'!X28)</f>
        <v>0</v>
      </c>
      <c r="I29" s="120">
        <f>('S4 M'!X28)</f>
        <v>0</v>
      </c>
      <c r="J29" s="120">
        <f>('S4 F'!X28)</f>
        <v>0</v>
      </c>
      <c r="K29" s="120">
        <f>('M1 M'!X28)</f>
        <v>12</v>
      </c>
      <c r="L29" s="120">
        <f>('M1 F'!X28)</f>
        <v>0</v>
      </c>
      <c r="M29" s="120">
        <f>('M2 M'!X28)</f>
        <v>0</v>
      </c>
      <c r="N29" s="120">
        <f>('M2 F'!X28)</f>
        <v>0</v>
      </c>
      <c r="O29" s="120">
        <f>('M3 M '!X28)</f>
        <v>0</v>
      </c>
      <c r="P29" s="120">
        <f>('M3 F'!X28)</f>
        <v>0</v>
      </c>
      <c r="Q29" s="121">
        <f t="shared" si="0"/>
        <v>12</v>
      </c>
      <c r="R29" s="122"/>
      <c r="S29" s="121">
        <f t="shared" si="1"/>
        <v>0</v>
      </c>
      <c r="T29" s="121">
        <f t="shared" si="2"/>
        <v>12</v>
      </c>
    </row>
    <row r="30" spans="1:20" ht="20.100000000000001" customHeight="1" thickBot="1" x14ac:dyDescent="0.3">
      <c r="A30" s="116">
        <v>1731</v>
      </c>
      <c r="B30" s="117" t="s">
        <v>43</v>
      </c>
      <c r="C30" s="118">
        <f>('S1 M'!W29)</f>
        <v>0</v>
      </c>
      <c r="D30" s="118">
        <f>('S1 F'!W29)</f>
        <v>0</v>
      </c>
      <c r="E30" s="119">
        <f>('S2 M'!W29)</f>
        <v>31</v>
      </c>
      <c r="F30" s="120">
        <f>('S2 F'!W29)</f>
        <v>0</v>
      </c>
      <c r="G30" s="120">
        <f>('S3 F'!X29)</f>
        <v>45</v>
      </c>
      <c r="H30" s="120">
        <f>('S3 M'!X29)</f>
        <v>55</v>
      </c>
      <c r="I30" s="120">
        <f>('S4 M'!X29)</f>
        <v>0</v>
      </c>
      <c r="J30" s="120">
        <f>('S4 F'!X29)</f>
        <v>0</v>
      </c>
      <c r="K30" s="120">
        <f>('M1 M'!X29)</f>
        <v>0</v>
      </c>
      <c r="L30" s="120">
        <f>('M1 F'!X29)</f>
        <v>0</v>
      </c>
      <c r="M30" s="120">
        <f>('M2 M'!X29)</f>
        <v>20</v>
      </c>
      <c r="N30" s="120">
        <f>('M2 F'!X29)</f>
        <v>0</v>
      </c>
      <c r="O30" s="120">
        <f>('M3 M '!X29)</f>
        <v>12</v>
      </c>
      <c r="P30" s="120">
        <f>('M3 F'!X29)</f>
        <v>0</v>
      </c>
      <c r="Q30" s="121">
        <f t="shared" si="0"/>
        <v>163</v>
      </c>
      <c r="R30" s="122" t="s">
        <v>43</v>
      </c>
      <c r="S30" s="121">
        <f t="shared" si="1"/>
        <v>131</v>
      </c>
      <c r="T30" s="121">
        <f t="shared" si="2"/>
        <v>32</v>
      </c>
    </row>
    <row r="31" spans="1:20" ht="20.100000000000001" customHeight="1" thickBot="1" x14ac:dyDescent="0.3">
      <c r="A31" s="116">
        <v>1773</v>
      </c>
      <c r="B31" s="117" t="s">
        <v>44</v>
      </c>
      <c r="C31" s="118">
        <f>('S1 M'!W30)</f>
        <v>20</v>
      </c>
      <c r="D31" s="118">
        <f>('S1 F'!W30)</f>
        <v>0</v>
      </c>
      <c r="E31" s="119">
        <f>('S2 M'!W30)</f>
        <v>0</v>
      </c>
      <c r="F31" s="120">
        <f>('S2 F'!W30)</f>
        <v>0</v>
      </c>
      <c r="G31" s="120">
        <f>('S3 F'!X30)</f>
        <v>0</v>
      </c>
      <c r="H31" s="120">
        <f>('S3 M'!X30)</f>
        <v>0</v>
      </c>
      <c r="I31" s="120">
        <f>('S4 M'!X30)</f>
        <v>0</v>
      </c>
      <c r="J31" s="120">
        <f>('S4 F'!X30)</f>
        <v>0</v>
      </c>
      <c r="K31" s="120">
        <f>('M1 M'!X30)</f>
        <v>0</v>
      </c>
      <c r="L31" s="120">
        <f>('M1 F'!X30)</f>
        <v>0</v>
      </c>
      <c r="M31" s="120">
        <f>('M2 M'!X30)</f>
        <v>0</v>
      </c>
      <c r="N31" s="120">
        <f>('M2 F'!X30)</f>
        <v>0</v>
      </c>
      <c r="O31" s="120">
        <f>('M3 M '!X30)</f>
        <v>0</v>
      </c>
      <c r="P31" s="120">
        <f>('M3 F'!X30)</f>
        <v>0</v>
      </c>
      <c r="Q31" s="121">
        <f t="shared" si="0"/>
        <v>20</v>
      </c>
      <c r="R31" s="122" t="s">
        <v>44</v>
      </c>
      <c r="S31" s="121">
        <f t="shared" si="1"/>
        <v>20</v>
      </c>
      <c r="T31" s="121">
        <f t="shared" si="2"/>
        <v>0</v>
      </c>
    </row>
    <row r="32" spans="1:20" ht="20.100000000000001" customHeight="1" thickBot="1" x14ac:dyDescent="0.3">
      <c r="A32" s="116">
        <v>1347</v>
      </c>
      <c r="B32" s="117" t="s">
        <v>45</v>
      </c>
      <c r="C32" s="118">
        <f>('S1 M'!W31)</f>
        <v>0</v>
      </c>
      <c r="D32" s="118">
        <f>('S1 F'!W31)</f>
        <v>0</v>
      </c>
      <c r="E32" s="119">
        <f>('S2 M'!W31)</f>
        <v>0</v>
      </c>
      <c r="F32" s="120">
        <f>('S2 F'!W31)</f>
        <v>0</v>
      </c>
      <c r="G32" s="120">
        <f>('S3 F'!X31)</f>
        <v>0</v>
      </c>
      <c r="H32" s="120">
        <f>('S3 M'!X31)</f>
        <v>100</v>
      </c>
      <c r="I32" s="120">
        <f>('S4 M'!X31)</f>
        <v>0</v>
      </c>
      <c r="J32" s="120">
        <f>('S4 F'!X31)</f>
        <v>0</v>
      </c>
      <c r="K32" s="120">
        <f>('M1 M'!X31)</f>
        <v>0</v>
      </c>
      <c r="L32" s="120">
        <f>('M1 F'!X31)</f>
        <v>0</v>
      </c>
      <c r="M32" s="120">
        <f>('M2 M'!X31)</f>
        <v>0</v>
      </c>
      <c r="N32" s="120">
        <f>('M2 F'!X31)</f>
        <v>0</v>
      </c>
      <c r="O32" s="120">
        <f>('M3 M '!X31)</f>
        <v>0</v>
      </c>
      <c r="P32" s="120">
        <f>('M3 F'!X31)</f>
        <v>0</v>
      </c>
      <c r="Q32" s="121">
        <f t="shared" si="0"/>
        <v>100</v>
      </c>
      <c r="R32" s="122" t="s">
        <v>45</v>
      </c>
      <c r="S32" s="121">
        <f t="shared" si="1"/>
        <v>100</v>
      </c>
      <c r="T32" s="121">
        <f t="shared" si="2"/>
        <v>0</v>
      </c>
    </row>
    <row r="33" spans="1:20" ht="20.100000000000001" customHeight="1" thickBot="1" x14ac:dyDescent="0.3">
      <c r="A33" s="116">
        <v>1880</v>
      </c>
      <c r="B33" s="117" t="s">
        <v>46</v>
      </c>
      <c r="C33" s="118">
        <f>('S1 M'!W32)</f>
        <v>0</v>
      </c>
      <c r="D33" s="118">
        <f>('S1 F'!W32)</f>
        <v>0</v>
      </c>
      <c r="E33" s="119">
        <f>('S2 M'!W32)</f>
        <v>0</v>
      </c>
      <c r="F33" s="120">
        <f>('S2 F'!W32)</f>
        <v>0</v>
      </c>
      <c r="G33" s="120">
        <f>('S3 F'!X32)</f>
        <v>0</v>
      </c>
      <c r="H33" s="120">
        <f>('S3 M'!X32)</f>
        <v>62</v>
      </c>
      <c r="I33" s="120">
        <f>('S4 M'!X32)</f>
        <v>40</v>
      </c>
      <c r="J33" s="120">
        <f>('S4 F'!X32)</f>
        <v>45</v>
      </c>
      <c r="K33" s="120">
        <f>('M1 M'!X32)</f>
        <v>5</v>
      </c>
      <c r="L33" s="120">
        <f>('M1 F'!X32)</f>
        <v>0</v>
      </c>
      <c r="M33" s="120">
        <f>('M2 M'!X32)</f>
        <v>100</v>
      </c>
      <c r="N33" s="120">
        <f>('M2 F'!X32)</f>
        <v>0</v>
      </c>
      <c r="O33" s="120">
        <f>('M3 M '!X32)</f>
        <v>30</v>
      </c>
      <c r="P33" s="120">
        <f>('M3 F'!X32)</f>
        <v>0</v>
      </c>
      <c r="Q33" s="121">
        <f t="shared" si="0"/>
        <v>282</v>
      </c>
      <c r="R33" s="122" t="s">
        <v>46</v>
      </c>
      <c r="S33" s="121">
        <f t="shared" si="1"/>
        <v>147</v>
      </c>
      <c r="T33" s="121">
        <f t="shared" si="2"/>
        <v>135</v>
      </c>
    </row>
    <row r="34" spans="1:20" ht="20.100000000000001" customHeight="1" thickBot="1" x14ac:dyDescent="0.3">
      <c r="A34" s="116">
        <v>1883</v>
      </c>
      <c r="B34" s="117" t="s">
        <v>47</v>
      </c>
      <c r="C34" s="118">
        <f>('S1 M'!W33)</f>
        <v>0</v>
      </c>
      <c r="D34" s="118">
        <f>('S1 F'!W33)</f>
        <v>0</v>
      </c>
      <c r="E34" s="119">
        <f>('S2 M'!W33)</f>
        <v>0</v>
      </c>
      <c r="F34" s="120">
        <f>('S2 F'!W33)</f>
        <v>0</v>
      </c>
      <c r="G34" s="120">
        <f>('S3 F'!X33)</f>
        <v>0</v>
      </c>
      <c r="H34" s="120">
        <f>('S3 M'!X33)</f>
        <v>0</v>
      </c>
      <c r="I34" s="120">
        <f>('S4 M'!X33)</f>
        <v>0</v>
      </c>
      <c r="J34" s="120">
        <f>('S4 F'!X33)</f>
        <v>0</v>
      </c>
      <c r="K34" s="120">
        <f>('M1 M'!X33)</f>
        <v>80</v>
      </c>
      <c r="L34" s="120">
        <f>('M1 F'!X33)</f>
        <v>0</v>
      </c>
      <c r="M34" s="120">
        <f>('M2 M'!X33)</f>
        <v>0</v>
      </c>
      <c r="N34" s="120">
        <f>('M2 F'!X33)</f>
        <v>0</v>
      </c>
      <c r="O34" s="120">
        <f>('M3 M '!X33)</f>
        <v>0</v>
      </c>
      <c r="P34" s="120">
        <f>('M3 F'!X33)</f>
        <v>0</v>
      </c>
      <c r="Q34" s="121">
        <f t="shared" si="0"/>
        <v>80</v>
      </c>
      <c r="R34" s="122" t="s">
        <v>47</v>
      </c>
      <c r="S34" s="121">
        <f t="shared" si="1"/>
        <v>0</v>
      </c>
      <c r="T34" s="121">
        <f t="shared" si="2"/>
        <v>80</v>
      </c>
    </row>
    <row r="35" spans="1:20" ht="20.100000000000001" customHeight="1" thickBot="1" x14ac:dyDescent="0.3">
      <c r="A35" s="116"/>
      <c r="B35" s="117"/>
      <c r="C35" s="118">
        <f>('S1 M'!W34)</f>
        <v>0</v>
      </c>
      <c r="D35" s="118">
        <f>('S1 F'!W34)</f>
        <v>0</v>
      </c>
      <c r="E35" s="119">
        <f>('S2 M'!W34)</f>
        <v>0</v>
      </c>
      <c r="F35" s="120">
        <f>('S2 F'!W34)</f>
        <v>0</v>
      </c>
      <c r="G35" s="120">
        <f>('S3 F'!X34)</f>
        <v>0</v>
      </c>
      <c r="H35" s="120">
        <f>('S3 M'!X34)</f>
        <v>0</v>
      </c>
      <c r="I35" s="120">
        <f>('S4 M'!X34)</f>
        <v>0</v>
      </c>
      <c r="J35" s="120">
        <f>('S4 F'!X34)</f>
        <v>0</v>
      </c>
      <c r="K35" s="120">
        <f>('M1 M'!X34)</f>
        <v>0</v>
      </c>
      <c r="L35" s="120">
        <f>('M1 F'!X34)</f>
        <v>0</v>
      </c>
      <c r="M35" s="120">
        <f>('M2 M'!X34)</f>
        <v>0</v>
      </c>
      <c r="N35" s="120">
        <f>('M2 F'!X34)</f>
        <v>0</v>
      </c>
      <c r="O35" s="120">
        <f>('M3 M '!X34)</f>
        <v>0</v>
      </c>
      <c r="P35" s="120">
        <f>('M3 F'!X34)</f>
        <v>0</v>
      </c>
      <c r="Q35" s="121">
        <f t="shared" si="0"/>
        <v>0</v>
      </c>
      <c r="R35" s="122"/>
      <c r="S35" s="121">
        <f t="shared" si="1"/>
        <v>0</v>
      </c>
      <c r="T35" s="121">
        <f t="shared" si="2"/>
        <v>0</v>
      </c>
    </row>
    <row r="36" spans="1:20" ht="20.100000000000001" customHeight="1" thickBot="1" x14ac:dyDescent="0.3">
      <c r="A36" s="116"/>
      <c r="B36" s="117"/>
      <c r="C36" s="118">
        <f>('S1 M'!W35)</f>
        <v>0</v>
      </c>
      <c r="D36" s="118">
        <f>('S1 F'!W35)</f>
        <v>0</v>
      </c>
      <c r="E36" s="119">
        <f>('S2 M'!W35)</f>
        <v>0</v>
      </c>
      <c r="F36" s="120">
        <f>('S2 F'!W35)</f>
        <v>0</v>
      </c>
      <c r="G36" s="120">
        <f>('S3 F'!X35)</f>
        <v>0</v>
      </c>
      <c r="H36" s="120">
        <f>('S3 M'!X35)</f>
        <v>0</v>
      </c>
      <c r="I36" s="120">
        <f>('S4 M'!X35)</f>
        <v>0</v>
      </c>
      <c r="J36" s="120">
        <f>('S4 F'!X35)</f>
        <v>0</v>
      </c>
      <c r="K36" s="120">
        <f>('M1 M'!X35)</f>
        <v>0</v>
      </c>
      <c r="L36" s="120">
        <f>('M1 F'!X35)</f>
        <v>0</v>
      </c>
      <c r="M36" s="120">
        <f>('M2 M'!X35)</f>
        <v>0</v>
      </c>
      <c r="N36" s="120">
        <f>('M2 F'!X35)</f>
        <v>0</v>
      </c>
      <c r="O36" s="120">
        <f>('M3 M '!X35)</f>
        <v>0</v>
      </c>
      <c r="P36" s="120">
        <f>('M3 F'!X35)</f>
        <v>0</v>
      </c>
      <c r="Q36" s="121">
        <f t="shared" ref="Q36:Q64" si="3">SUM(C36:P36)</f>
        <v>0</v>
      </c>
      <c r="R36" s="122"/>
      <c r="S36" s="121">
        <f t="shared" si="1"/>
        <v>0</v>
      </c>
      <c r="T36" s="121">
        <f t="shared" si="2"/>
        <v>0</v>
      </c>
    </row>
    <row r="37" spans="1:20" ht="20.100000000000001" customHeight="1" thickBot="1" x14ac:dyDescent="0.3">
      <c r="A37" s="116"/>
      <c r="B37" s="117"/>
      <c r="C37" s="118">
        <f>('S1 M'!W36)</f>
        <v>0</v>
      </c>
      <c r="D37" s="118">
        <f>('S1 F'!W36)</f>
        <v>0</v>
      </c>
      <c r="E37" s="119">
        <f>('S2 M'!W36)</f>
        <v>0</v>
      </c>
      <c r="F37" s="120">
        <f>('S2 F'!W36)</f>
        <v>0</v>
      </c>
      <c r="G37" s="120">
        <f>('S3 F'!X36)</f>
        <v>0</v>
      </c>
      <c r="H37" s="120">
        <f>('S3 M'!X36)</f>
        <v>12</v>
      </c>
      <c r="I37" s="120">
        <f>('S4 M'!X36)</f>
        <v>0</v>
      </c>
      <c r="J37" s="120">
        <f>('S4 F'!X36)</f>
        <v>0</v>
      </c>
      <c r="K37" s="120">
        <f>('M1 M'!X36)</f>
        <v>0</v>
      </c>
      <c r="L37" s="120">
        <f>('M1 F'!X36)</f>
        <v>0</v>
      </c>
      <c r="M37" s="120">
        <f>('M2 M'!X36)</f>
        <v>0</v>
      </c>
      <c r="N37" s="120">
        <f>('M2 F'!X36)</f>
        <v>0</v>
      </c>
      <c r="O37" s="120">
        <f>('M3 M '!X36)</f>
        <v>0</v>
      </c>
      <c r="P37" s="120">
        <f>('M3 F'!X36)</f>
        <v>0</v>
      </c>
      <c r="Q37" s="121">
        <f t="shared" si="3"/>
        <v>12</v>
      </c>
      <c r="R37" s="122"/>
      <c r="S37" s="121">
        <f t="shared" si="1"/>
        <v>12</v>
      </c>
      <c r="T37" s="121">
        <f t="shared" si="2"/>
        <v>0</v>
      </c>
    </row>
    <row r="38" spans="1:20" ht="20.100000000000001" customHeight="1" thickBot="1" x14ac:dyDescent="0.3">
      <c r="A38" s="116"/>
      <c r="B38" s="117"/>
      <c r="C38" s="118">
        <f>('S1 M'!W37)</f>
        <v>0</v>
      </c>
      <c r="D38" s="118">
        <f>('S1 F'!W37)</f>
        <v>0</v>
      </c>
      <c r="E38" s="119">
        <f>('S2 M'!W37)</f>
        <v>0</v>
      </c>
      <c r="F38" s="120">
        <f>('S2 F'!W37)</f>
        <v>0</v>
      </c>
      <c r="G38" s="120">
        <f>('S3 F'!X37)</f>
        <v>0</v>
      </c>
      <c r="H38" s="120">
        <f>('S3 M'!X37)</f>
        <v>0</v>
      </c>
      <c r="I38" s="120">
        <f>('S4 M'!X37)</f>
        <v>23</v>
      </c>
      <c r="J38" s="120">
        <f>('S4 F'!X37)</f>
        <v>0</v>
      </c>
      <c r="K38" s="120">
        <f>('M1 M'!X37)</f>
        <v>0</v>
      </c>
      <c r="L38" s="120">
        <f>('M1 F'!X37)</f>
        <v>0</v>
      </c>
      <c r="M38" s="120">
        <f>('M2 M'!X37)</f>
        <v>0</v>
      </c>
      <c r="N38" s="120">
        <f>('M2 F'!X37)</f>
        <v>0</v>
      </c>
      <c r="O38" s="120">
        <f>('M3 M '!X37)</f>
        <v>0</v>
      </c>
      <c r="P38" s="120">
        <f>('M3 F'!X37)</f>
        <v>0</v>
      </c>
      <c r="Q38" s="121">
        <f t="shared" si="3"/>
        <v>23</v>
      </c>
      <c r="R38" s="122"/>
      <c r="S38" s="121">
        <f t="shared" si="1"/>
        <v>23</v>
      </c>
      <c r="T38" s="121">
        <f t="shared" si="2"/>
        <v>0</v>
      </c>
    </row>
    <row r="39" spans="1:20" ht="20.100000000000001" customHeight="1" thickBot="1" x14ac:dyDescent="0.3">
      <c r="A39" s="116"/>
      <c r="B39" s="117"/>
      <c r="C39" s="118">
        <f>('S1 M'!W38)</f>
        <v>0</v>
      </c>
      <c r="D39" s="118">
        <f>('S1 F'!W38)</f>
        <v>0</v>
      </c>
      <c r="E39" s="119">
        <f>('S2 M'!W38)</f>
        <v>0</v>
      </c>
      <c r="F39" s="120">
        <f>('S2 F'!W38)</f>
        <v>0</v>
      </c>
      <c r="G39" s="120">
        <f>('S3 F'!X38)</f>
        <v>0</v>
      </c>
      <c r="H39" s="120">
        <f>('S3 M'!X38)</f>
        <v>0</v>
      </c>
      <c r="I39" s="120">
        <f>('S4 M'!X38)</f>
        <v>9</v>
      </c>
      <c r="J39" s="120">
        <f>('S4 F'!X38)</f>
        <v>0</v>
      </c>
      <c r="K39" s="120">
        <f>('M1 M'!X38)</f>
        <v>50</v>
      </c>
      <c r="L39" s="120">
        <f>('M1 F'!X38)</f>
        <v>0</v>
      </c>
      <c r="M39" s="120">
        <f>('M2 M'!X38)</f>
        <v>0</v>
      </c>
      <c r="N39" s="120">
        <f>('M2 F'!X38)</f>
        <v>0</v>
      </c>
      <c r="O39" s="120">
        <f>('M3 M '!X38)</f>
        <v>15</v>
      </c>
      <c r="P39" s="120">
        <f>('M3 F'!X38)</f>
        <v>0</v>
      </c>
      <c r="Q39" s="121">
        <f t="shared" si="3"/>
        <v>74</v>
      </c>
      <c r="R39" s="122"/>
      <c r="S39" s="121">
        <f t="shared" si="1"/>
        <v>9</v>
      </c>
      <c r="T39" s="121">
        <f t="shared" si="2"/>
        <v>65</v>
      </c>
    </row>
    <row r="40" spans="1:20" ht="20.100000000000001" customHeight="1" thickBot="1" x14ac:dyDescent="0.3">
      <c r="A40" s="116"/>
      <c r="B40" s="117"/>
      <c r="C40" s="118">
        <f>('S1 M'!W39)</f>
        <v>0</v>
      </c>
      <c r="D40" s="118">
        <f>('S1 F'!W39)</f>
        <v>0</v>
      </c>
      <c r="E40" s="119">
        <f>('S2 M'!W39)</f>
        <v>0</v>
      </c>
      <c r="F40" s="120">
        <f>('S2 F'!W39)</f>
        <v>0</v>
      </c>
      <c r="G40" s="120">
        <f>('S3 F'!X39)</f>
        <v>0</v>
      </c>
      <c r="H40" s="120">
        <f>('S3 M'!X39)</f>
        <v>90</v>
      </c>
      <c r="I40" s="120">
        <f>('S4 M'!X39)</f>
        <v>0</v>
      </c>
      <c r="J40" s="120">
        <f>('S4 F'!X39)</f>
        <v>0</v>
      </c>
      <c r="K40" s="120">
        <f>('M1 M'!X39)</f>
        <v>29</v>
      </c>
      <c r="L40" s="120">
        <f>('M1 F'!X39)</f>
        <v>0</v>
      </c>
      <c r="M40" s="120">
        <f>('M2 M'!X39)</f>
        <v>20</v>
      </c>
      <c r="N40" s="120">
        <f>('M2 F'!X39)</f>
        <v>0</v>
      </c>
      <c r="O40" s="120">
        <f>('M3 M '!X39)</f>
        <v>60</v>
      </c>
      <c r="P40" s="120">
        <f>('M3 F'!X39)</f>
        <v>0</v>
      </c>
      <c r="Q40" s="121">
        <f t="shared" si="3"/>
        <v>199</v>
      </c>
      <c r="R40" s="122"/>
      <c r="S40" s="121">
        <f t="shared" si="1"/>
        <v>90</v>
      </c>
      <c r="T40" s="121">
        <f t="shared" si="2"/>
        <v>109</v>
      </c>
    </row>
    <row r="41" spans="1:20" ht="20.100000000000001" customHeight="1" thickBot="1" x14ac:dyDescent="0.3">
      <c r="A41" s="116"/>
      <c r="B41" s="117"/>
      <c r="C41" s="118">
        <f>('S1 M'!W40)</f>
        <v>110</v>
      </c>
      <c r="D41" s="118">
        <f>('S1 F'!W40)</f>
        <v>0</v>
      </c>
      <c r="E41" s="119">
        <f>('S2 M'!W40)</f>
        <v>45</v>
      </c>
      <c r="F41" s="120">
        <f>('S2 F'!W40)</f>
        <v>0</v>
      </c>
      <c r="G41" s="120">
        <f>('S3 F'!X40)</f>
        <v>0</v>
      </c>
      <c r="H41" s="120">
        <f>('S3 M'!X40)</f>
        <v>80</v>
      </c>
      <c r="I41" s="120">
        <f>('S4 M'!X40)</f>
        <v>50</v>
      </c>
      <c r="J41" s="120">
        <f>('S4 F'!X40)</f>
        <v>0</v>
      </c>
      <c r="K41" s="120">
        <f>('M1 M'!X40)</f>
        <v>0</v>
      </c>
      <c r="L41" s="120">
        <f>('M1 F'!X40)</f>
        <v>0</v>
      </c>
      <c r="M41" s="120">
        <f>('M2 M'!X40)</f>
        <v>60</v>
      </c>
      <c r="N41" s="120">
        <f>('M2 F'!X40)</f>
        <v>0</v>
      </c>
      <c r="O41" s="120">
        <f>('M3 M '!X40)</f>
        <v>0</v>
      </c>
      <c r="P41" s="120">
        <f>('M3 F'!X40)</f>
        <v>35</v>
      </c>
      <c r="Q41" s="121">
        <f t="shared" si="3"/>
        <v>380</v>
      </c>
      <c r="R41" s="122"/>
      <c r="S41" s="121">
        <f t="shared" si="1"/>
        <v>285</v>
      </c>
      <c r="T41" s="121">
        <f t="shared" si="2"/>
        <v>95</v>
      </c>
    </row>
    <row r="42" spans="1:20" ht="20.100000000000001" customHeight="1" thickBot="1" x14ac:dyDescent="0.3">
      <c r="A42" s="116"/>
      <c r="B42" s="117"/>
      <c r="C42" s="118">
        <f>('S1 M'!W41)</f>
        <v>0</v>
      </c>
      <c r="D42" s="118">
        <f>('S1 F'!W41)</f>
        <v>0</v>
      </c>
      <c r="E42" s="119">
        <f>('S2 M'!W41)</f>
        <v>25</v>
      </c>
      <c r="F42" s="120">
        <f>('S2 F'!W41)</f>
        <v>0</v>
      </c>
      <c r="G42" s="120">
        <f>('S3 F'!X41)</f>
        <v>0</v>
      </c>
      <c r="H42" s="120">
        <f>('S3 M'!X41)</f>
        <v>0</v>
      </c>
      <c r="I42" s="120">
        <f>('S4 M'!X41)</f>
        <v>0</v>
      </c>
      <c r="J42" s="120">
        <f>('S4 F'!X41)</f>
        <v>0</v>
      </c>
      <c r="K42" s="120">
        <f>('M1 M'!X41)</f>
        <v>0</v>
      </c>
      <c r="L42" s="120">
        <f>('M1 F'!X41)</f>
        <v>0</v>
      </c>
      <c r="M42" s="120">
        <f>('M2 M'!X41)</f>
        <v>0</v>
      </c>
      <c r="N42" s="120">
        <f>('M2 F'!X41)</f>
        <v>0</v>
      </c>
      <c r="O42" s="120">
        <f>('M3 M '!X41)</f>
        <v>0</v>
      </c>
      <c r="P42" s="120">
        <f>('M3 F'!X41)</f>
        <v>0</v>
      </c>
      <c r="Q42" s="121">
        <f t="shared" si="3"/>
        <v>25</v>
      </c>
      <c r="R42" s="122"/>
      <c r="S42" s="121">
        <f t="shared" si="1"/>
        <v>25</v>
      </c>
      <c r="T42" s="121">
        <f t="shared" si="2"/>
        <v>0</v>
      </c>
    </row>
    <row r="43" spans="1:20" ht="20.100000000000001" customHeight="1" thickBot="1" x14ac:dyDescent="0.3">
      <c r="A43" s="116"/>
      <c r="B43" s="117"/>
      <c r="C43" s="118">
        <f>('S1 M'!W42)</f>
        <v>0</v>
      </c>
      <c r="D43" s="118">
        <f>('S1 F'!W42)</f>
        <v>0</v>
      </c>
      <c r="E43" s="119">
        <f>('S2 M'!W42)</f>
        <v>0</v>
      </c>
      <c r="F43" s="120">
        <f>('S2 F'!W42)</f>
        <v>0</v>
      </c>
      <c r="G43" s="120">
        <f>('S3 F'!X42)</f>
        <v>0</v>
      </c>
      <c r="H43" s="120">
        <f>('S3 M'!X42)</f>
        <v>0</v>
      </c>
      <c r="I43" s="120">
        <f>('S4 M'!X42)</f>
        <v>0</v>
      </c>
      <c r="J43" s="120">
        <f>('S4 F'!X42)</f>
        <v>0</v>
      </c>
      <c r="K43" s="120">
        <f>('M1 M'!X42)</f>
        <v>0</v>
      </c>
      <c r="L43" s="120">
        <f>('M1 F'!X42)</f>
        <v>0</v>
      </c>
      <c r="M43" s="120">
        <f>('M2 M'!X42)</f>
        <v>0</v>
      </c>
      <c r="N43" s="120">
        <f>('M2 F'!X42)</f>
        <v>0</v>
      </c>
      <c r="O43" s="120">
        <f>('M3 M '!X42)</f>
        <v>0</v>
      </c>
      <c r="P43" s="120">
        <f>('M3 F'!X42)</f>
        <v>0</v>
      </c>
      <c r="Q43" s="121">
        <f t="shared" si="3"/>
        <v>0</v>
      </c>
      <c r="R43" s="122"/>
      <c r="S43" s="121">
        <f t="shared" si="1"/>
        <v>0</v>
      </c>
      <c r="T43" s="121">
        <f t="shared" si="2"/>
        <v>0</v>
      </c>
    </row>
    <row r="44" spans="1:20" ht="20.100000000000001" customHeight="1" thickBot="1" x14ac:dyDescent="0.3">
      <c r="A44" s="116"/>
      <c r="B44" s="117"/>
      <c r="C44" s="118">
        <f>('S1 M'!W43)</f>
        <v>0</v>
      </c>
      <c r="D44" s="118">
        <f>('S1 F'!W43)</f>
        <v>0</v>
      </c>
      <c r="E44" s="119">
        <f>('S2 M'!W43)</f>
        <v>0</v>
      </c>
      <c r="F44" s="120">
        <f>('S2 F'!W43)</f>
        <v>0</v>
      </c>
      <c r="G44" s="120">
        <f>('S3 F'!X43)</f>
        <v>0</v>
      </c>
      <c r="H44" s="120">
        <f>('S3 M'!X43)</f>
        <v>0</v>
      </c>
      <c r="I44" s="120">
        <f>('S4 M'!X43)</f>
        <v>0</v>
      </c>
      <c r="J44" s="120">
        <f>('S4 F'!X43)</f>
        <v>0</v>
      </c>
      <c r="K44" s="120">
        <f>('M1 M'!X43)</f>
        <v>0</v>
      </c>
      <c r="L44" s="120">
        <f>('M1 F'!X43)</f>
        <v>0</v>
      </c>
      <c r="M44" s="120">
        <f>('M2 M'!X43)</f>
        <v>0</v>
      </c>
      <c r="N44" s="120">
        <f>('M2 F'!X43)</f>
        <v>0</v>
      </c>
      <c r="O44" s="120">
        <f>('M3 M '!X43)</f>
        <v>0</v>
      </c>
      <c r="P44" s="120">
        <f>('M3 F'!X43)</f>
        <v>0</v>
      </c>
      <c r="Q44" s="121">
        <f t="shared" si="3"/>
        <v>0</v>
      </c>
      <c r="R44" s="122"/>
      <c r="S44" s="121">
        <f t="shared" si="1"/>
        <v>0</v>
      </c>
      <c r="T44" s="121">
        <f t="shared" si="2"/>
        <v>0</v>
      </c>
    </row>
    <row r="45" spans="1:20" ht="20.100000000000001" customHeight="1" thickBot="1" x14ac:dyDescent="0.3">
      <c r="A45" s="116">
        <v>2199</v>
      </c>
      <c r="B45" s="117" t="s">
        <v>105</v>
      </c>
      <c r="C45" s="118">
        <f>('S1 M'!W44)</f>
        <v>0</v>
      </c>
      <c r="D45" s="118">
        <f>('S1 F'!W44)</f>
        <v>0</v>
      </c>
      <c r="E45" s="119">
        <f>('S2 M'!W44)</f>
        <v>0</v>
      </c>
      <c r="F45" s="120">
        <f>('S2 F'!W44)</f>
        <v>0</v>
      </c>
      <c r="G45" s="120">
        <f>('S3 F'!X44)</f>
        <v>0</v>
      </c>
      <c r="H45" s="120">
        <f>('S3 M'!X44)</f>
        <v>0</v>
      </c>
      <c r="I45" s="120">
        <f>('S4 M'!X44)</f>
        <v>0</v>
      </c>
      <c r="J45" s="120">
        <f>('S4 F'!X44)</f>
        <v>0</v>
      </c>
      <c r="K45" s="120">
        <f>('M1 M'!X44)</f>
        <v>0</v>
      </c>
      <c r="L45" s="120">
        <f>('M1 F'!X44)</f>
        <v>0</v>
      </c>
      <c r="M45" s="120">
        <f>('M2 M'!X44)</f>
        <v>0</v>
      </c>
      <c r="N45" s="120">
        <f>('M2 F'!X44)</f>
        <v>0</v>
      </c>
      <c r="O45" s="120">
        <f>('M3 M '!X44)</f>
        <v>0</v>
      </c>
      <c r="P45" s="120">
        <f>('M3 F'!X44)</f>
        <v>0</v>
      </c>
      <c r="Q45" s="121">
        <f t="shared" si="3"/>
        <v>0</v>
      </c>
      <c r="R45" s="122" t="s">
        <v>105</v>
      </c>
      <c r="S45" s="121">
        <f t="shared" si="1"/>
        <v>0</v>
      </c>
      <c r="T45" s="121">
        <f t="shared" si="2"/>
        <v>0</v>
      </c>
    </row>
    <row r="46" spans="1:20" ht="20.100000000000001" customHeight="1" thickBot="1" x14ac:dyDescent="0.3">
      <c r="A46" s="116">
        <v>1908</v>
      </c>
      <c r="B46" s="117" t="s">
        <v>55</v>
      </c>
      <c r="C46" s="118">
        <f>('S1 M'!W45)</f>
        <v>0</v>
      </c>
      <c r="D46" s="118">
        <f>('S1 F'!W45)</f>
        <v>0</v>
      </c>
      <c r="E46" s="119">
        <f>('S2 M'!W45)</f>
        <v>0</v>
      </c>
      <c r="F46" s="120">
        <f>('S2 F'!W45)</f>
        <v>0</v>
      </c>
      <c r="G46" s="120">
        <f>('S3 F'!X45)</f>
        <v>0</v>
      </c>
      <c r="H46" s="120">
        <f>('S3 M'!X45)</f>
        <v>0</v>
      </c>
      <c r="I46" s="120">
        <f>('S4 M'!X45)</f>
        <v>0</v>
      </c>
      <c r="J46" s="120">
        <f>('S4 F'!X45)</f>
        <v>0</v>
      </c>
      <c r="K46" s="120">
        <f>('M1 M'!X45)</f>
        <v>0</v>
      </c>
      <c r="L46" s="120">
        <f>('M1 F'!X45)</f>
        <v>0</v>
      </c>
      <c r="M46" s="120">
        <f>('M2 M'!X45)</f>
        <v>0</v>
      </c>
      <c r="N46" s="120">
        <f>('M2 F'!X45)</f>
        <v>0</v>
      </c>
      <c r="O46" s="120">
        <f>('M3 M '!X45)</f>
        <v>0</v>
      </c>
      <c r="P46" s="120">
        <f>('M3 F'!X45)</f>
        <v>0</v>
      </c>
      <c r="Q46" s="121">
        <f t="shared" si="3"/>
        <v>0</v>
      </c>
      <c r="R46" s="122" t="s">
        <v>55</v>
      </c>
      <c r="S46" s="121">
        <f t="shared" si="1"/>
        <v>0</v>
      </c>
      <c r="T46" s="121">
        <f t="shared" si="2"/>
        <v>0</v>
      </c>
    </row>
    <row r="47" spans="1:20" ht="20.100000000000001" customHeight="1" thickBot="1" x14ac:dyDescent="0.3">
      <c r="A47" s="116">
        <v>2057</v>
      </c>
      <c r="B47" s="117" t="s">
        <v>56</v>
      </c>
      <c r="C47" s="118">
        <f>('S1 M'!W46)</f>
        <v>0</v>
      </c>
      <c r="D47" s="118">
        <f>('S1 F'!W46)</f>
        <v>0</v>
      </c>
      <c r="E47" s="119">
        <f>('S2 M'!W46)</f>
        <v>0</v>
      </c>
      <c r="F47" s="120">
        <f>('S2 F'!W46)</f>
        <v>0</v>
      </c>
      <c r="G47" s="120">
        <f>('S3 F'!X46)</f>
        <v>0</v>
      </c>
      <c r="H47" s="120">
        <f>('S3 M'!X46)</f>
        <v>0</v>
      </c>
      <c r="I47" s="120">
        <f>('S4 M'!X46)</f>
        <v>0</v>
      </c>
      <c r="J47" s="120">
        <f>('S4 F'!X46)</f>
        <v>0</v>
      </c>
      <c r="K47" s="120">
        <f>('M1 M'!X46)</f>
        <v>0</v>
      </c>
      <c r="L47" s="120">
        <f>('M1 F'!X46)</f>
        <v>0</v>
      </c>
      <c r="M47" s="120">
        <f>('M2 M'!X46)</f>
        <v>0</v>
      </c>
      <c r="N47" s="120">
        <f>('M2 F'!X46)</f>
        <v>0</v>
      </c>
      <c r="O47" s="120">
        <f>('M3 M '!X46)</f>
        <v>0</v>
      </c>
      <c r="P47" s="120">
        <f>('M3 F'!X46)</f>
        <v>0</v>
      </c>
      <c r="Q47" s="121">
        <f t="shared" si="3"/>
        <v>0</v>
      </c>
      <c r="R47" s="122" t="s">
        <v>56</v>
      </c>
      <c r="S47" s="121">
        <f t="shared" si="1"/>
        <v>0</v>
      </c>
      <c r="T47" s="121">
        <f t="shared" si="2"/>
        <v>0</v>
      </c>
    </row>
    <row r="48" spans="1:20" ht="20.100000000000001" customHeight="1" thickBot="1" x14ac:dyDescent="0.3">
      <c r="A48" s="116">
        <v>2069</v>
      </c>
      <c r="B48" s="117" t="s">
        <v>57</v>
      </c>
      <c r="C48" s="118">
        <f>('S1 M'!W47)</f>
        <v>0</v>
      </c>
      <c r="D48" s="118">
        <f>('S1 F'!W47)</f>
        <v>0</v>
      </c>
      <c r="E48" s="119">
        <f>('S2 M'!W47)</f>
        <v>0</v>
      </c>
      <c r="F48" s="120">
        <f>('S2 F'!W47)</f>
        <v>0</v>
      </c>
      <c r="G48" s="120">
        <f>('S3 F'!X47)</f>
        <v>0</v>
      </c>
      <c r="H48" s="120">
        <f>('S3 M'!X47)</f>
        <v>0</v>
      </c>
      <c r="I48" s="120">
        <f>('S4 M'!X47)</f>
        <v>0</v>
      </c>
      <c r="J48" s="120">
        <f>('S4 F'!X47)</f>
        <v>0</v>
      </c>
      <c r="K48" s="120">
        <f>('M1 M'!X47)</f>
        <v>0</v>
      </c>
      <c r="L48" s="120">
        <f>('M1 F'!X47)</f>
        <v>0</v>
      </c>
      <c r="M48" s="120">
        <f>('M2 M'!X47)</f>
        <v>0</v>
      </c>
      <c r="N48" s="120">
        <f>('M2 F'!X47)</f>
        <v>0</v>
      </c>
      <c r="O48" s="120">
        <f>('M3 M '!X47)</f>
        <v>0</v>
      </c>
      <c r="P48" s="120">
        <f>('M3 F'!X47)</f>
        <v>0</v>
      </c>
      <c r="Q48" s="121">
        <f t="shared" si="3"/>
        <v>0</v>
      </c>
      <c r="R48" s="122" t="s">
        <v>57</v>
      </c>
      <c r="S48" s="121">
        <f t="shared" si="1"/>
        <v>0</v>
      </c>
      <c r="T48" s="121">
        <f t="shared" si="2"/>
        <v>0</v>
      </c>
    </row>
    <row r="49" spans="1:20" ht="20.100000000000001" customHeight="1" thickBot="1" x14ac:dyDescent="0.3">
      <c r="A49" s="116"/>
      <c r="B49" s="117"/>
      <c r="C49" s="118">
        <f>('S1 M'!W48)</f>
        <v>0</v>
      </c>
      <c r="D49" s="118">
        <f>('S1 F'!W48)</f>
        <v>0</v>
      </c>
      <c r="E49" s="119">
        <f>('S2 M'!W48)</f>
        <v>0</v>
      </c>
      <c r="F49" s="120">
        <f>('S2 F'!W48)</f>
        <v>0</v>
      </c>
      <c r="G49" s="120">
        <f>('S3 F'!X48)</f>
        <v>0</v>
      </c>
      <c r="H49" s="120">
        <f>('S3 M'!X48)</f>
        <v>0</v>
      </c>
      <c r="I49" s="120">
        <f>('S4 M'!X48)</f>
        <v>0</v>
      </c>
      <c r="J49" s="120">
        <f>('S4 F'!X48)</f>
        <v>0</v>
      </c>
      <c r="K49" s="120">
        <f>('M1 M'!X48)</f>
        <v>0</v>
      </c>
      <c r="L49" s="120">
        <f>('M1 F'!X48)</f>
        <v>0</v>
      </c>
      <c r="M49" s="120">
        <f>('M2 M'!X48)</f>
        <v>0</v>
      </c>
      <c r="N49" s="120">
        <f>('M2 F'!X48)</f>
        <v>0</v>
      </c>
      <c r="O49" s="120">
        <f>('M3 M '!X48)</f>
        <v>0</v>
      </c>
      <c r="P49" s="120">
        <f>('M3 F'!X48)</f>
        <v>0</v>
      </c>
      <c r="Q49" s="121">
        <f t="shared" si="3"/>
        <v>0</v>
      </c>
      <c r="R49" s="122"/>
      <c r="S49" s="121">
        <f t="shared" si="1"/>
        <v>0</v>
      </c>
      <c r="T49" s="121">
        <f t="shared" si="2"/>
        <v>0</v>
      </c>
    </row>
    <row r="50" spans="1:20" ht="20.100000000000001" customHeight="1" thickBot="1" x14ac:dyDescent="0.3">
      <c r="A50" s="116">
        <v>2029</v>
      </c>
      <c r="B50" s="117" t="s">
        <v>59</v>
      </c>
      <c r="C50" s="118">
        <f>('S1 M'!W49)</f>
        <v>0</v>
      </c>
      <c r="D50" s="118">
        <f>('S1 F'!W49)</f>
        <v>0</v>
      </c>
      <c r="E50" s="119">
        <f>('S2 M'!W49)</f>
        <v>0</v>
      </c>
      <c r="F50" s="120">
        <f>('S2 F'!W49)</f>
        <v>0</v>
      </c>
      <c r="G50" s="120">
        <f>('S3 F'!X49)</f>
        <v>0</v>
      </c>
      <c r="H50" s="120">
        <f>('S3 M'!X49)</f>
        <v>0</v>
      </c>
      <c r="I50" s="120">
        <f>('S4 M'!X49)</f>
        <v>0</v>
      </c>
      <c r="J50" s="120">
        <f>('S4 F'!X49)</f>
        <v>0</v>
      </c>
      <c r="K50" s="120">
        <f>('M1 M'!X49)</f>
        <v>0</v>
      </c>
      <c r="L50" s="120">
        <f>('M1 F'!X49)</f>
        <v>0</v>
      </c>
      <c r="M50" s="120">
        <f>('M2 M'!X49)</f>
        <v>0</v>
      </c>
      <c r="N50" s="120">
        <f>('M2 F'!X49)</f>
        <v>0</v>
      </c>
      <c r="O50" s="120">
        <f>('M3 M '!X49)</f>
        <v>0</v>
      </c>
      <c r="P50" s="120">
        <f>('M3 F'!X49)</f>
        <v>0</v>
      </c>
      <c r="Q50" s="116">
        <f t="shared" si="3"/>
        <v>0</v>
      </c>
      <c r="R50" s="123" t="s">
        <v>59</v>
      </c>
      <c r="S50" s="121">
        <f t="shared" si="1"/>
        <v>0</v>
      </c>
      <c r="T50" s="121">
        <f t="shared" si="2"/>
        <v>0</v>
      </c>
    </row>
    <row r="51" spans="1:20" ht="20.100000000000001" customHeight="1" thickBot="1" x14ac:dyDescent="0.3">
      <c r="A51" s="116">
        <v>2027</v>
      </c>
      <c r="B51" s="117" t="s">
        <v>20</v>
      </c>
      <c r="C51" s="118">
        <f>('S1 M'!W50)</f>
        <v>0</v>
      </c>
      <c r="D51" s="118">
        <f>('S1 F'!W50)</f>
        <v>0</v>
      </c>
      <c r="E51" s="119">
        <f>('S2 M'!W50)</f>
        <v>0</v>
      </c>
      <c r="F51" s="120">
        <f>('S2 F'!W50)</f>
        <v>0</v>
      </c>
      <c r="G51" s="120">
        <f>('S3 F'!X50)</f>
        <v>0</v>
      </c>
      <c r="H51" s="120">
        <f>('S3 M'!X50)</f>
        <v>0</v>
      </c>
      <c r="I51" s="120">
        <f>('S4 M'!X50)</f>
        <v>0</v>
      </c>
      <c r="J51" s="120">
        <f>('S4 F'!X50)</f>
        <v>0</v>
      </c>
      <c r="K51" s="120">
        <f>('M1 M'!X50)</f>
        <v>0</v>
      </c>
      <c r="L51" s="120">
        <f>('M1 F'!X50)</f>
        <v>0</v>
      </c>
      <c r="M51" s="120">
        <f>('M2 M'!X50)</f>
        <v>0</v>
      </c>
      <c r="N51" s="120">
        <f>('M2 F'!X50)</f>
        <v>0</v>
      </c>
      <c r="O51" s="120">
        <f>('M3 M '!X50)</f>
        <v>0</v>
      </c>
      <c r="P51" s="120">
        <f>('M3 F'!X50)</f>
        <v>0</v>
      </c>
      <c r="Q51" s="116">
        <f t="shared" si="3"/>
        <v>0</v>
      </c>
      <c r="R51" s="123" t="s">
        <v>20</v>
      </c>
      <c r="S51" s="121">
        <f t="shared" si="1"/>
        <v>0</v>
      </c>
      <c r="T51" s="121">
        <f t="shared" si="2"/>
        <v>0</v>
      </c>
    </row>
    <row r="52" spans="1:20" ht="20.100000000000001" customHeight="1" thickBot="1" x14ac:dyDescent="0.3">
      <c r="A52" s="116">
        <v>1862</v>
      </c>
      <c r="B52" s="117" t="s">
        <v>60</v>
      </c>
      <c r="C52" s="118">
        <f>('S1 M'!W51)</f>
        <v>0</v>
      </c>
      <c r="D52" s="118">
        <f>('S1 F'!W51)</f>
        <v>0</v>
      </c>
      <c r="E52" s="119">
        <f>('S2 M'!W51)</f>
        <v>0</v>
      </c>
      <c r="F52" s="120">
        <f>('S2 F'!W51)</f>
        <v>0</v>
      </c>
      <c r="G52" s="120">
        <f>('S3 F'!X51)</f>
        <v>0</v>
      </c>
      <c r="H52" s="120">
        <f>('S3 M'!X51)</f>
        <v>0</v>
      </c>
      <c r="I52" s="120">
        <f>('S4 M'!X51)</f>
        <v>0</v>
      </c>
      <c r="J52" s="120">
        <f>('S4 F'!X51)</f>
        <v>0</v>
      </c>
      <c r="K52" s="120">
        <f>('M1 M'!X52)</f>
        <v>0</v>
      </c>
      <c r="L52" s="120">
        <f>('M1 F'!X51)</f>
        <v>0</v>
      </c>
      <c r="M52" s="120">
        <f>('M2 M'!X51)</f>
        <v>0</v>
      </c>
      <c r="N52" s="120">
        <f>('M2 F'!X51)</f>
        <v>0</v>
      </c>
      <c r="O52" s="120">
        <f>('M3 M '!X51)</f>
        <v>0</v>
      </c>
      <c r="P52" s="120">
        <f>('M3 F'!X51)</f>
        <v>0</v>
      </c>
      <c r="Q52" s="116">
        <f t="shared" si="3"/>
        <v>0</v>
      </c>
      <c r="R52" s="123" t="s">
        <v>60</v>
      </c>
      <c r="S52" s="121">
        <f t="shared" si="1"/>
        <v>0</v>
      </c>
      <c r="T52" s="121">
        <f t="shared" si="2"/>
        <v>0</v>
      </c>
    </row>
    <row r="53" spans="1:20" ht="20.100000000000001" customHeight="1" thickBot="1" x14ac:dyDescent="0.3">
      <c r="A53" s="116">
        <v>1132</v>
      </c>
      <c r="B53" s="117" t="s">
        <v>61</v>
      </c>
      <c r="C53" s="118">
        <f>('S1 M'!W52)</f>
        <v>0</v>
      </c>
      <c r="D53" s="118">
        <f>('S1 F'!W52)</f>
        <v>0</v>
      </c>
      <c r="E53" s="119">
        <f>('S2 M'!W52)</f>
        <v>0</v>
      </c>
      <c r="F53" s="120">
        <f>('S2 F'!W52)</f>
        <v>0</v>
      </c>
      <c r="G53" s="120">
        <f>('S3 F'!X52)</f>
        <v>0</v>
      </c>
      <c r="H53" s="120">
        <f>('S3 M'!X52)</f>
        <v>0</v>
      </c>
      <c r="I53" s="120">
        <f>('S4 M'!X52)</f>
        <v>0</v>
      </c>
      <c r="J53" s="120">
        <f>('S4 F'!X52)</f>
        <v>0</v>
      </c>
      <c r="K53" s="120">
        <f>('M1 M'!X53)</f>
        <v>0</v>
      </c>
      <c r="L53" s="120">
        <f>('M1 F'!X52)</f>
        <v>0</v>
      </c>
      <c r="M53" s="120">
        <f>('M2 M'!X52)</f>
        <v>0</v>
      </c>
      <c r="N53" s="120">
        <f>('M2 F'!X52)</f>
        <v>0</v>
      </c>
      <c r="O53" s="120">
        <f>('M3 M '!X52)</f>
        <v>0</v>
      </c>
      <c r="P53" s="120">
        <f>('M3 F'!X52)</f>
        <v>0</v>
      </c>
      <c r="Q53" s="116">
        <f t="shared" si="3"/>
        <v>0</v>
      </c>
      <c r="R53" s="123" t="s">
        <v>61</v>
      </c>
      <c r="S53" s="121">
        <f t="shared" si="1"/>
        <v>0</v>
      </c>
      <c r="T53" s="121">
        <f t="shared" si="2"/>
        <v>0</v>
      </c>
    </row>
    <row r="54" spans="1:20" ht="20.100000000000001" customHeight="1" thickBot="1" x14ac:dyDescent="0.3">
      <c r="A54" s="116">
        <v>1988</v>
      </c>
      <c r="B54" s="117" t="s">
        <v>62</v>
      </c>
      <c r="C54" s="118">
        <f>('S1 M'!W53)</f>
        <v>0</v>
      </c>
      <c r="D54" s="118">
        <f>('S1 F'!W53)</f>
        <v>0</v>
      </c>
      <c r="E54" s="119">
        <f>('S2 M'!W53)</f>
        <v>0</v>
      </c>
      <c r="F54" s="120">
        <f>('S2 F'!W53)</f>
        <v>0</v>
      </c>
      <c r="G54" s="120">
        <f>('S3 F'!X53)</f>
        <v>0</v>
      </c>
      <c r="H54" s="120">
        <f>('S3 M'!X53)</f>
        <v>0</v>
      </c>
      <c r="I54" s="120">
        <f>('S4 M'!X53)</f>
        <v>0</v>
      </c>
      <c r="J54" s="120">
        <f>('S4 F'!X53)</f>
        <v>0</v>
      </c>
      <c r="K54" s="120">
        <f>('M1 M'!X54)</f>
        <v>0</v>
      </c>
      <c r="L54" s="120">
        <f>('M1 F'!X53)</f>
        <v>0</v>
      </c>
      <c r="M54" s="120">
        <f>('M2 M'!X53)</f>
        <v>0</v>
      </c>
      <c r="N54" s="120">
        <f>('M2 F'!X53)</f>
        <v>0</v>
      </c>
      <c r="O54" s="120">
        <f>('M3 M '!X53)</f>
        <v>0</v>
      </c>
      <c r="P54" s="120">
        <f>('M3 F'!X53)</f>
        <v>0</v>
      </c>
      <c r="Q54" s="116">
        <f t="shared" si="3"/>
        <v>0</v>
      </c>
      <c r="R54" s="123" t="s">
        <v>62</v>
      </c>
      <c r="S54" s="121">
        <f t="shared" si="1"/>
        <v>0</v>
      </c>
      <c r="T54" s="121">
        <f t="shared" si="2"/>
        <v>0</v>
      </c>
    </row>
    <row r="55" spans="1:20" ht="20.100000000000001" customHeight="1" thickBot="1" x14ac:dyDescent="0.3">
      <c r="A55" s="116"/>
      <c r="B55" s="117"/>
      <c r="C55" s="118">
        <f>('S1 M'!W54)</f>
        <v>0</v>
      </c>
      <c r="D55" s="118">
        <f>('S1 F'!W54)</f>
        <v>0</v>
      </c>
      <c r="E55" s="119">
        <f>('S2 M'!W54)</f>
        <v>0</v>
      </c>
      <c r="F55" s="120">
        <f>('S2 F'!W54)</f>
        <v>0</v>
      </c>
      <c r="G55" s="120">
        <f>('S3 F'!X54)</f>
        <v>0</v>
      </c>
      <c r="H55" s="120">
        <f>('S3 M'!X54)</f>
        <v>0</v>
      </c>
      <c r="I55" s="120">
        <f>('S4 M'!X54)</f>
        <v>0</v>
      </c>
      <c r="J55" s="120">
        <f>('S4 F'!X54)</f>
        <v>0</v>
      </c>
      <c r="K55" s="120">
        <f>('M1 M'!X55)</f>
        <v>0</v>
      </c>
      <c r="L55" s="120">
        <f>('M1 F'!X54)</f>
        <v>0</v>
      </c>
      <c r="M55" s="120">
        <f>('M2 M'!X54)</f>
        <v>0</v>
      </c>
      <c r="N55" s="120">
        <f>('M2 F'!X54)</f>
        <v>0</v>
      </c>
      <c r="O55" s="120">
        <f>('M3 M '!X54)</f>
        <v>0</v>
      </c>
      <c r="P55" s="120">
        <f>('M3 F'!X54)</f>
        <v>0</v>
      </c>
      <c r="Q55" s="116">
        <f t="shared" si="3"/>
        <v>0</v>
      </c>
      <c r="R55" s="123"/>
      <c r="S55" s="121">
        <f t="shared" si="1"/>
        <v>0</v>
      </c>
      <c r="T55" s="121">
        <f t="shared" si="2"/>
        <v>0</v>
      </c>
    </row>
    <row r="56" spans="1:20" ht="20.100000000000001" customHeight="1" thickBot="1" x14ac:dyDescent="0.3">
      <c r="A56" s="116"/>
      <c r="B56" s="117"/>
      <c r="C56" s="118">
        <f>('S1 M'!W55)</f>
        <v>0</v>
      </c>
      <c r="D56" s="118">
        <f>('S1 F'!W55)</f>
        <v>0</v>
      </c>
      <c r="E56" s="119">
        <f>('S2 M'!W55)</f>
        <v>0</v>
      </c>
      <c r="F56" s="120">
        <f>('S2 F'!W55)</f>
        <v>0</v>
      </c>
      <c r="G56" s="120">
        <f>('S3 F'!X55)</f>
        <v>0</v>
      </c>
      <c r="H56" s="120">
        <f>('S3 M'!X55)</f>
        <v>0</v>
      </c>
      <c r="I56" s="120">
        <f>('S4 M'!X55)</f>
        <v>0</v>
      </c>
      <c r="J56" s="120">
        <f>('S4 F'!X55)</f>
        <v>0</v>
      </c>
      <c r="K56" s="120">
        <f>('M1 M'!X56)</f>
        <v>0</v>
      </c>
      <c r="L56" s="120">
        <f>('M1 F'!X55)</f>
        <v>0</v>
      </c>
      <c r="M56" s="120">
        <f>('M2 M'!X55)</f>
        <v>0</v>
      </c>
      <c r="N56" s="120">
        <f>('M2 F'!X55)</f>
        <v>0</v>
      </c>
      <c r="O56" s="120">
        <f>('M3 M '!X55)</f>
        <v>0</v>
      </c>
      <c r="P56" s="120">
        <f>('M3 F'!X55)</f>
        <v>0</v>
      </c>
      <c r="Q56" s="116">
        <f t="shared" si="3"/>
        <v>0</v>
      </c>
      <c r="R56" s="123"/>
      <c r="S56" s="121">
        <f t="shared" si="1"/>
        <v>0</v>
      </c>
      <c r="T56" s="121">
        <f t="shared" si="2"/>
        <v>0</v>
      </c>
    </row>
    <row r="57" spans="1:20" ht="20.100000000000001" customHeight="1" thickBot="1" x14ac:dyDescent="0.3">
      <c r="A57" s="116"/>
      <c r="B57" s="117"/>
      <c r="C57" s="118">
        <f>('S1 M'!W56)</f>
        <v>0</v>
      </c>
      <c r="D57" s="118">
        <f>('S1 F'!W56)</f>
        <v>0</v>
      </c>
      <c r="E57" s="119">
        <f>('S2 M'!W56)</f>
        <v>0</v>
      </c>
      <c r="F57" s="120">
        <f>('S2 F'!W56)</f>
        <v>0</v>
      </c>
      <c r="G57" s="120">
        <f>('S3 F'!X56)</f>
        <v>0</v>
      </c>
      <c r="H57" s="120">
        <f>('S3 M'!X56)</f>
        <v>0</v>
      </c>
      <c r="I57" s="120">
        <f>('S4 M'!X56)</f>
        <v>0</v>
      </c>
      <c r="J57" s="120">
        <f>('S4 F'!X56)</f>
        <v>0</v>
      </c>
      <c r="K57" s="120">
        <f>('M1 M'!X57)</f>
        <v>0</v>
      </c>
      <c r="L57" s="120">
        <f>('M1 F'!X56)</f>
        <v>0</v>
      </c>
      <c r="M57" s="120">
        <f>('M2 M'!X56)</f>
        <v>0</v>
      </c>
      <c r="N57" s="120">
        <f>('M2 F'!X56)</f>
        <v>0</v>
      </c>
      <c r="O57" s="120">
        <f>('M3 M '!X56)</f>
        <v>0</v>
      </c>
      <c r="P57" s="120">
        <f>('M3 F'!X56)</f>
        <v>0</v>
      </c>
      <c r="Q57" s="116">
        <f t="shared" si="3"/>
        <v>0</v>
      </c>
      <c r="R57" s="123"/>
      <c r="S57" s="121">
        <f t="shared" si="1"/>
        <v>0</v>
      </c>
      <c r="T57" s="121">
        <f t="shared" si="2"/>
        <v>0</v>
      </c>
    </row>
    <row r="58" spans="1:20" ht="20.100000000000001" customHeight="1" thickBot="1" x14ac:dyDescent="0.3">
      <c r="A58" s="116">
        <v>1990</v>
      </c>
      <c r="B58" s="117" t="s">
        <v>26</v>
      </c>
      <c r="C58" s="118">
        <f>('S1 M'!W57)</f>
        <v>0</v>
      </c>
      <c r="D58" s="118">
        <f>('S1 F'!W57)</f>
        <v>0</v>
      </c>
      <c r="E58" s="119">
        <f>('S2 M'!W57)</f>
        <v>0</v>
      </c>
      <c r="F58" s="120">
        <f>('S2 F'!W57)</f>
        <v>0</v>
      </c>
      <c r="G58" s="120">
        <f>('S3 F'!X57)</f>
        <v>0</v>
      </c>
      <c r="H58" s="120">
        <f>('S3 M'!X57)</f>
        <v>0</v>
      </c>
      <c r="I58" s="120">
        <f>('S4 M'!X57)</f>
        <v>0</v>
      </c>
      <c r="J58" s="120">
        <f>('S4 F'!X57)</f>
        <v>0</v>
      </c>
      <c r="K58" s="120">
        <f>('M1 M'!X58)</f>
        <v>0</v>
      </c>
      <c r="L58" s="120">
        <f>('M1 F'!X57)</f>
        <v>0</v>
      </c>
      <c r="M58" s="120">
        <f>('M2 M'!X57)</f>
        <v>0</v>
      </c>
      <c r="N58" s="120">
        <f>('M2 F'!X57)</f>
        <v>0</v>
      </c>
      <c r="O58" s="120">
        <f>('M3 M '!X57)</f>
        <v>0</v>
      </c>
      <c r="P58" s="120">
        <f>('M3 F'!X57)</f>
        <v>0</v>
      </c>
      <c r="Q58" s="116">
        <f t="shared" si="3"/>
        <v>0</v>
      </c>
      <c r="R58" s="123" t="s">
        <v>26</v>
      </c>
      <c r="S58" s="121">
        <f t="shared" si="1"/>
        <v>0</v>
      </c>
      <c r="T58" s="121">
        <f t="shared" si="2"/>
        <v>0</v>
      </c>
    </row>
    <row r="59" spans="1:20" ht="20.100000000000001" customHeight="1" thickBot="1" x14ac:dyDescent="0.3">
      <c r="A59" s="116">
        <v>2068</v>
      </c>
      <c r="B59" s="117" t="s">
        <v>64</v>
      </c>
      <c r="C59" s="118">
        <f>('S1 M'!W58)</f>
        <v>0</v>
      </c>
      <c r="D59" s="118">
        <f>('S1 F'!W58)</f>
        <v>0</v>
      </c>
      <c r="E59" s="119">
        <f>('S2 M'!W58)</f>
        <v>0</v>
      </c>
      <c r="F59" s="120">
        <f>('S2 F'!W58)</f>
        <v>0</v>
      </c>
      <c r="G59" s="120">
        <f>('S3 F'!X58)</f>
        <v>0</v>
      </c>
      <c r="H59" s="120">
        <f>('S3 M'!X58)</f>
        <v>0</v>
      </c>
      <c r="I59" s="120">
        <f>('S4 M'!X58)</f>
        <v>0</v>
      </c>
      <c r="J59" s="120">
        <f>('S4 F'!X58)</f>
        <v>0</v>
      </c>
      <c r="K59" s="120">
        <f>('M1 M'!X59)</f>
        <v>0</v>
      </c>
      <c r="L59" s="120">
        <f>('M1 F'!X58)</f>
        <v>0</v>
      </c>
      <c r="M59" s="120">
        <f>('M2 M'!X58)</f>
        <v>0</v>
      </c>
      <c r="N59" s="120">
        <f>('M2 F'!X58)</f>
        <v>0</v>
      </c>
      <c r="O59" s="120">
        <f>('M3 M '!X58)</f>
        <v>0</v>
      </c>
      <c r="P59" s="120">
        <f>('M3 F'!X58)</f>
        <v>0</v>
      </c>
      <c r="Q59" s="116">
        <f t="shared" si="3"/>
        <v>0</v>
      </c>
      <c r="R59" s="123" t="s">
        <v>64</v>
      </c>
      <c r="S59" s="121">
        <f t="shared" si="1"/>
        <v>0</v>
      </c>
      <c r="T59" s="121">
        <f t="shared" si="2"/>
        <v>0</v>
      </c>
    </row>
    <row r="60" spans="1:20" ht="20.100000000000001" customHeight="1" thickBot="1" x14ac:dyDescent="0.3">
      <c r="A60" s="116"/>
      <c r="B60" s="117"/>
      <c r="C60" s="118">
        <f>('S1 M'!W59)</f>
        <v>0</v>
      </c>
      <c r="D60" s="118">
        <f>('S1 F'!W59)</f>
        <v>0</v>
      </c>
      <c r="E60" s="119">
        <f>('S2 M'!W59)</f>
        <v>0</v>
      </c>
      <c r="F60" s="120">
        <f>('S2 F'!W59)</f>
        <v>0</v>
      </c>
      <c r="G60" s="120">
        <f>('S3 F'!X59)</f>
        <v>0</v>
      </c>
      <c r="H60" s="120">
        <f>('S3 M'!X59)</f>
        <v>0</v>
      </c>
      <c r="I60" s="120">
        <f>('S4 M'!X59)</f>
        <v>0</v>
      </c>
      <c r="J60" s="120">
        <f>('S4 F'!X59)</f>
        <v>0</v>
      </c>
      <c r="K60" s="120">
        <f>('M1 M'!X60)</f>
        <v>0</v>
      </c>
      <c r="L60" s="120">
        <f>('M1 F'!X59)</f>
        <v>0</v>
      </c>
      <c r="M60" s="120">
        <f>('M2 M'!X59)</f>
        <v>0</v>
      </c>
      <c r="N60" s="120">
        <f>('M2 F'!X59)</f>
        <v>0</v>
      </c>
      <c r="O60" s="120">
        <f>('M3 M '!X59)</f>
        <v>0</v>
      </c>
      <c r="P60" s="120">
        <f>('M3 F'!X59)</f>
        <v>0</v>
      </c>
      <c r="Q60" s="116">
        <f t="shared" si="3"/>
        <v>0</v>
      </c>
      <c r="R60" s="123"/>
      <c r="S60" s="121">
        <f t="shared" si="1"/>
        <v>0</v>
      </c>
      <c r="T60" s="121">
        <f t="shared" si="2"/>
        <v>0</v>
      </c>
    </row>
    <row r="61" spans="1:20" ht="20.100000000000001" customHeight="1" thickBot="1" x14ac:dyDescent="0.3">
      <c r="A61" s="116"/>
      <c r="B61" s="117"/>
      <c r="C61" s="118">
        <f>('S1 M'!W60)</f>
        <v>0</v>
      </c>
      <c r="D61" s="118">
        <f>('S1 F'!W60)</f>
        <v>0</v>
      </c>
      <c r="E61" s="119">
        <f>('S2 M'!W60)</f>
        <v>0</v>
      </c>
      <c r="F61" s="120">
        <f>('S2 F'!W60)</f>
        <v>0</v>
      </c>
      <c r="G61" s="120">
        <f>('S3 F'!X60)</f>
        <v>0</v>
      </c>
      <c r="H61" s="120">
        <f>('S3 M'!X60)</f>
        <v>0</v>
      </c>
      <c r="I61" s="120">
        <f>('S4 M'!X60)</f>
        <v>0</v>
      </c>
      <c r="J61" s="120">
        <f>('S4 F'!X60)</f>
        <v>0</v>
      </c>
      <c r="K61" s="120">
        <f>('M1 M'!X61)</f>
        <v>0</v>
      </c>
      <c r="L61" s="120">
        <f>('M1 F'!X60)</f>
        <v>0</v>
      </c>
      <c r="M61" s="120">
        <f>('M2 M'!X60)</f>
        <v>0</v>
      </c>
      <c r="N61" s="120">
        <f>('M2 F'!X60)</f>
        <v>0</v>
      </c>
      <c r="O61" s="120">
        <f>('M3 M '!X60)</f>
        <v>0</v>
      </c>
      <c r="P61" s="120">
        <f>('M3 F'!X60)</f>
        <v>0</v>
      </c>
      <c r="Q61" s="116">
        <f t="shared" si="3"/>
        <v>0</v>
      </c>
      <c r="R61" s="123"/>
      <c r="S61" s="121">
        <f t="shared" si="1"/>
        <v>0</v>
      </c>
      <c r="T61" s="121">
        <f t="shared" si="2"/>
        <v>0</v>
      </c>
    </row>
    <row r="62" spans="1:20" ht="20.100000000000001" customHeight="1" thickBot="1" x14ac:dyDescent="0.3">
      <c r="A62" s="116">
        <v>2161</v>
      </c>
      <c r="B62" s="117" t="s">
        <v>66</v>
      </c>
      <c r="C62" s="118">
        <f>('S1 M'!W61)</f>
        <v>0</v>
      </c>
      <c r="D62" s="118">
        <f>('S1 F'!W61)</f>
        <v>0</v>
      </c>
      <c r="E62" s="119">
        <f>('S2 M'!W61)</f>
        <v>0</v>
      </c>
      <c r="F62" s="120">
        <f>('S2 F'!W61)</f>
        <v>0</v>
      </c>
      <c r="G62" s="120">
        <f>('S3 F'!X61)</f>
        <v>0</v>
      </c>
      <c r="H62" s="120">
        <f>('S3 M'!X61)</f>
        <v>0</v>
      </c>
      <c r="I62" s="120">
        <f>('S4 M'!X61)</f>
        <v>0</v>
      </c>
      <c r="J62" s="120">
        <f>('S4 F'!X61)</f>
        <v>0</v>
      </c>
      <c r="K62" s="120">
        <f>('M1 M'!X62)</f>
        <v>0</v>
      </c>
      <c r="L62" s="120">
        <f>('M1 F'!X61)</f>
        <v>0</v>
      </c>
      <c r="M62" s="120">
        <f>('M2 M'!X61)</f>
        <v>0</v>
      </c>
      <c r="N62" s="120">
        <f>('M2 F'!X61)</f>
        <v>0</v>
      </c>
      <c r="O62" s="120">
        <f>('M3 M '!X61)</f>
        <v>0</v>
      </c>
      <c r="P62" s="120">
        <f>('M3 F'!X61)</f>
        <v>0</v>
      </c>
      <c r="Q62" s="116">
        <f t="shared" si="3"/>
        <v>0</v>
      </c>
      <c r="R62" s="123" t="s">
        <v>66</v>
      </c>
      <c r="S62" s="121">
        <f t="shared" si="1"/>
        <v>0</v>
      </c>
      <c r="T62" s="121">
        <f t="shared" si="2"/>
        <v>0</v>
      </c>
    </row>
    <row r="63" spans="1:20" ht="20.100000000000001" customHeight="1" thickBot="1" x14ac:dyDescent="0.3">
      <c r="A63" s="116">
        <v>1216</v>
      </c>
      <c r="B63" s="117" t="s">
        <v>107</v>
      </c>
      <c r="C63" s="118">
        <f>('S1 M'!W62)</f>
        <v>0</v>
      </c>
      <c r="D63" s="118">
        <f>('S1 F'!W62)</f>
        <v>0</v>
      </c>
      <c r="E63" s="119">
        <f>('S2 M'!W62)</f>
        <v>0</v>
      </c>
      <c r="F63" s="120">
        <f>('S2 F'!W62)</f>
        <v>0</v>
      </c>
      <c r="G63" s="120">
        <f>('S3 F'!X62)</f>
        <v>0</v>
      </c>
      <c r="H63" s="120">
        <f>('S3 M'!X62)</f>
        <v>0</v>
      </c>
      <c r="I63" s="120">
        <f>('S4 M'!X62)</f>
        <v>0</v>
      </c>
      <c r="J63" s="120">
        <f>('S4 F'!X62)</f>
        <v>0</v>
      </c>
      <c r="K63" s="120">
        <f>('M1 M'!X63)</f>
        <v>0</v>
      </c>
      <c r="L63" s="120">
        <f>('M1 F'!X62)</f>
        <v>0</v>
      </c>
      <c r="M63" s="120">
        <f>('M2 M'!X62)</f>
        <v>0</v>
      </c>
      <c r="N63" s="120">
        <f>('M2 F'!X62)</f>
        <v>0</v>
      </c>
      <c r="O63" s="120">
        <f>('M3 M '!X62)</f>
        <v>0</v>
      </c>
      <c r="P63" s="120">
        <f>('M3 F'!X62)</f>
        <v>0</v>
      </c>
      <c r="Q63" s="116">
        <f t="shared" si="3"/>
        <v>0</v>
      </c>
      <c r="R63" s="123" t="s">
        <v>107</v>
      </c>
      <c r="S63" s="121">
        <f t="shared" si="1"/>
        <v>0</v>
      </c>
      <c r="T63" s="121">
        <f t="shared" si="2"/>
        <v>0</v>
      </c>
    </row>
    <row r="64" spans="1:20" ht="20.100000000000001" customHeight="1" thickBot="1" x14ac:dyDescent="0.3">
      <c r="A64" s="116">
        <v>2113</v>
      </c>
      <c r="B64" s="117" t="s">
        <v>67</v>
      </c>
      <c r="C64" s="118">
        <f>('S1 M'!W63)</f>
        <v>0</v>
      </c>
      <c r="D64" s="118">
        <f>('S1 F'!W63)</f>
        <v>0</v>
      </c>
      <c r="E64" s="119">
        <f>('S2 M'!W63)</f>
        <v>0</v>
      </c>
      <c r="F64" s="120">
        <f>('S2 F'!W63)</f>
        <v>0</v>
      </c>
      <c r="G64" s="120">
        <f>('S3 F'!X63)</f>
        <v>0</v>
      </c>
      <c r="H64" s="120">
        <f>('S3 M'!X63)</f>
        <v>0</v>
      </c>
      <c r="I64" s="120">
        <f>('S4 M'!X63)</f>
        <v>0</v>
      </c>
      <c r="J64" s="120">
        <f>('S4 F'!X63)</f>
        <v>0</v>
      </c>
      <c r="K64" s="120">
        <f>('M1 M'!X64)</f>
        <v>0</v>
      </c>
      <c r="L64" s="120">
        <f>('M1 F'!X63)</f>
        <v>0</v>
      </c>
      <c r="M64" s="120">
        <f>('M2 M'!X63)</f>
        <v>0</v>
      </c>
      <c r="N64" s="120">
        <f>('M2 F'!X63)</f>
        <v>0</v>
      </c>
      <c r="O64" s="120">
        <f>('M3 M '!X63)</f>
        <v>0</v>
      </c>
      <c r="P64" s="120">
        <f>('M3 F'!X63)</f>
        <v>0</v>
      </c>
      <c r="Q64" s="116">
        <f t="shared" si="3"/>
        <v>0</v>
      </c>
      <c r="R64" s="123" t="s">
        <v>67</v>
      </c>
      <c r="S64" s="121">
        <f t="shared" si="1"/>
        <v>0</v>
      </c>
      <c r="T64" s="121">
        <f t="shared" si="2"/>
        <v>0</v>
      </c>
    </row>
    <row r="65" spans="1:20" ht="20.100000000000001" customHeight="1" thickBot="1" x14ac:dyDescent="0.3">
      <c r="A65" s="116"/>
      <c r="B65" s="117"/>
      <c r="C65" s="118">
        <f>('S1 M'!W64)</f>
        <v>0</v>
      </c>
      <c r="D65" s="118">
        <f>('S1 F'!W64)</f>
        <v>0</v>
      </c>
      <c r="E65" s="119">
        <f>('S2 M'!W64)</f>
        <v>0</v>
      </c>
      <c r="F65" s="120">
        <f>('S2 F'!W64)</f>
        <v>0</v>
      </c>
      <c r="G65" s="120">
        <f>('S3 F'!X64)</f>
        <v>0</v>
      </c>
      <c r="H65" s="120">
        <f>('S3 M'!X64)</f>
        <v>0</v>
      </c>
      <c r="I65" s="120">
        <f>('S4 M'!X64)</f>
        <v>0</v>
      </c>
      <c r="J65" s="120">
        <f>('S4 F'!X64)</f>
        <v>0</v>
      </c>
      <c r="K65" s="120">
        <f>('M1 M'!X65)</f>
        <v>0</v>
      </c>
      <c r="L65" s="120">
        <f>('M1 F'!X64)</f>
        <v>0</v>
      </c>
      <c r="M65" s="120">
        <f>('M2 M'!X64)</f>
        <v>0</v>
      </c>
      <c r="N65" s="120">
        <f>('M2 F'!X64)</f>
        <v>0</v>
      </c>
      <c r="O65" s="120">
        <f>('M3 M '!X64)</f>
        <v>0</v>
      </c>
      <c r="P65" s="120">
        <f>('M3 F'!X64)</f>
        <v>0</v>
      </c>
      <c r="Q65" s="116">
        <f t="shared" ref="Q65" si="4">SUM(C65:P65)</f>
        <v>0</v>
      </c>
      <c r="R65" s="127"/>
      <c r="S65" s="121">
        <f t="shared" si="1"/>
        <v>0</v>
      </c>
      <c r="T65" s="121">
        <f t="shared" si="2"/>
        <v>0</v>
      </c>
    </row>
    <row r="66" spans="1:20" ht="19.5" customHeight="1" x14ac:dyDescent="0.25">
      <c r="A66" s="47"/>
      <c r="B66" s="102"/>
      <c r="C66" s="124">
        <f>SUM(C4:C65)</f>
        <v>212</v>
      </c>
      <c r="D66" s="124">
        <f t="shared" ref="D66:P66" si="5">SUM(D4:D65)</f>
        <v>105</v>
      </c>
      <c r="E66" s="124">
        <f t="shared" si="5"/>
        <v>136</v>
      </c>
      <c r="F66" s="124">
        <f t="shared" si="5"/>
        <v>45</v>
      </c>
      <c r="G66" s="124">
        <f t="shared" si="5"/>
        <v>45</v>
      </c>
      <c r="H66" s="124">
        <f t="shared" si="5"/>
        <v>516</v>
      </c>
      <c r="I66" s="124">
        <f t="shared" si="5"/>
        <v>214</v>
      </c>
      <c r="J66" s="124">
        <f t="shared" si="5"/>
        <v>105</v>
      </c>
      <c r="K66" s="124">
        <f t="shared" si="5"/>
        <v>541</v>
      </c>
      <c r="L66" s="124">
        <f t="shared" si="5"/>
        <v>0</v>
      </c>
      <c r="M66" s="124">
        <f t="shared" si="5"/>
        <v>533</v>
      </c>
      <c r="N66" s="124">
        <f t="shared" si="5"/>
        <v>0</v>
      </c>
      <c r="O66" s="124">
        <f t="shared" si="5"/>
        <v>506</v>
      </c>
      <c r="P66" s="124">
        <f t="shared" si="5"/>
        <v>105</v>
      </c>
      <c r="Q66" s="104">
        <f>SUM(Q4:Q65)</f>
        <v>3063</v>
      </c>
      <c r="R66" s="125"/>
      <c r="S66" s="104">
        <f t="shared" ref="S66:T66" si="6">SUM(S4:S65)</f>
        <v>1378</v>
      </c>
      <c r="T66" s="104">
        <f t="shared" si="6"/>
        <v>1685</v>
      </c>
    </row>
    <row r="67" spans="1:20" ht="15.75" customHeight="1" thickBot="1" x14ac:dyDescent="0.3">
      <c r="A67" s="6"/>
      <c r="B67" s="87"/>
      <c r="C67" s="128" t="s">
        <v>85</v>
      </c>
      <c r="D67" s="128" t="s">
        <v>86</v>
      </c>
      <c r="E67" s="126" t="s">
        <v>87</v>
      </c>
      <c r="F67" s="126" t="s">
        <v>88</v>
      </c>
      <c r="G67" s="126" t="s">
        <v>89</v>
      </c>
      <c r="H67" s="126" t="s">
        <v>90</v>
      </c>
      <c r="I67" s="126" t="s">
        <v>91</v>
      </c>
      <c r="J67" s="126" t="s">
        <v>92</v>
      </c>
      <c r="K67" s="126" t="s">
        <v>93</v>
      </c>
      <c r="L67" s="126" t="s">
        <v>94</v>
      </c>
      <c r="M67" s="126" t="s">
        <v>95</v>
      </c>
      <c r="N67" s="126" t="s">
        <v>96</v>
      </c>
      <c r="O67" s="126" t="s">
        <v>97</v>
      </c>
      <c r="P67" s="126" t="s">
        <v>98</v>
      </c>
      <c r="Q67" s="105">
        <f>SUM(C66:P66)</f>
        <v>3063</v>
      </c>
      <c r="R67" s="6"/>
      <c r="S67" s="105"/>
      <c r="T67" s="105"/>
    </row>
    <row r="68" spans="1:20" ht="16.149999999999999" customHeight="1" x14ac:dyDescent="0.2">
      <c r="A68" s="6"/>
      <c r="B68" s="6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6"/>
      <c r="R68" s="6"/>
      <c r="S68" s="6"/>
      <c r="T68" s="6"/>
    </row>
    <row r="69" spans="1:20" ht="15.6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5.6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</sheetData>
  <pageMargins left="1" right="1" top="1" bottom="1" header="0.25" footer="0.25"/>
  <pageSetup orientation="portrait"/>
  <headerFooter>
    <oddFooter>&amp;L&amp;"Helvetica,Regular"&amp;12&amp;K000000	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63"/>
  <sheetViews>
    <sheetView topLeftCell="A34" workbookViewId="0">
      <selection activeCell="A45" sqref="A45"/>
    </sheetView>
  </sheetViews>
  <sheetFormatPr defaultRowHeight="12.75" x14ac:dyDescent="0.2"/>
  <cols>
    <col min="1" max="1" width="42.7109375" bestFit="1" customWidth="1"/>
    <col min="2" max="2" width="18.7109375" customWidth="1"/>
    <col min="3" max="4" width="18.7109375" style="131" customWidth="1"/>
  </cols>
  <sheetData>
    <row r="1" spans="1:4" ht="16.5" thickBot="1" x14ac:dyDescent="0.3">
      <c r="A1" s="112" t="s">
        <v>3</v>
      </c>
      <c r="B1" s="112" t="s">
        <v>104</v>
      </c>
      <c r="C1" s="112" t="s">
        <v>100</v>
      </c>
      <c r="D1" s="112" t="s">
        <v>101</v>
      </c>
    </row>
    <row r="2" spans="1:4" ht="16.5" thickBot="1" x14ac:dyDescent="0.3">
      <c r="A2" s="117" t="s">
        <v>10</v>
      </c>
      <c r="B2" s="112">
        <f>'Punti provvisorio'!Q22</f>
        <v>50</v>
      </c>
      <c r="C2" s="112">
        <f>'Punti provvisorio'!S22</f>
        <v>0</v>
      </c>
      <c r="D2" s="112">
        <f>'Punti provvisorio'!T22</f>
        <v>50</v>
      </c>
    </row>
    <row r="3" spans="1:4" ht="16.5" thickBot="1" x14ac:dyDescent="0.3">
      <c r="A3" s="117" t="s">
        <v>11</v>
      </c>
      <c r="B3" s="112">
        <f>'Punti provvisorio'!Q4</f>
        <v>161</v>
      </c>
      <c r="C3" s="112">
        <f>'Punti provvisorio'!S4</f>
        <v>44</v>
      </c>
      <c r="D3" s="112">
        <f>'Punti provvisorio'!T4</f>
        <v>117</v>
      </c>
    </row>
    <row r="4" spans="1:4" ht="16.5" thickBot="1" x14ac:dyDescent="0.3">
      <c r="A4" s="117" t="s">
        <v>12</v>
      </c>
      <c r="B4" s="112">
        <f>'Punti provvisorio'!Q5</f>
        <v>20</v>
      </c>
      <c r="C4" s="112">
        <f>'Punti provvisorio'!S5</f>
        <v>0</v>
      </c>
      <c r="D4" s="112">
        <f>'Punti provvisorio'!T5</f>
        <v>20</v>
      </c>
    </row>
    <row r="5" spans="1:4" ht="16.5" thickBot="1" x14ac:dyDescent="0.3">
      <c r="A5" s="117" t="s">
        <v>16</v>
      </c>
      <c r="B5" s="112">
        <f>'Punti provvisorio'!Q9</f>
        <v>34</v>
      </c>
      <c r="C5" s="112">
        <f>'Punti provvisorio'!S9</f>
        <v>0</v>
      </c>
      <c r="D5" s="112">
        <f>'Punti provvisorio'!T9</f>
        <v>34</v>
      </c>
    </row>
    <row r="6" spans="1:4" ht="16.5" thickBot="1" x14ac:dyDescent="0.3">
      <c r="A6" s="117" t="s">
        <v>23</v>
      </c>
      <c r="B6" s="112">
        <f>'Punti provvisorio'!Q13</f>
        <v>9</v>
      </c>
      <c r="C6" s="112">
        <f>'Punti provvisorio'!S13</f>
        <v>0</v>
      </c>
      <c r="D6" s="112">
        <f>'Punti provvisorio'!T13</f>
        <v>9</v>
      </c>
    </row>
    <row r="7" spans="1:4" ht="16.5" thickBot="1" x14ac:dyDescent="0.3">
      <c r="A7" s="117" t="s">
        <v>24</v>
      </c>
      <c r="B7" s="112">
        <f>'Punti provvisorio'!Q56</f>
        <v>0</v>
      </c>
      <c r="C7" s="112">
        <f>'Punti provvisorio'!S56</f>
        <v>0</v>
      </c>
      <c r="D7" s="112">
        <f>'Punti provvisorio'!T56</f>
        <v>0</v>
      </c>
    </row>
    <row r="8" spans="1:4" ht="16.5" thickBot="1" x14ac:dyDescent="0.3">
      <c r="A8" s="117" t="s">
        <v>13</v>
      </c>
      <c r="B8" s="112">
        <f>'Punti provvisorio'!Q6</f>
        <v>45</v>
      </c>
      <c r="C8" s="112">
        <f>'Punti provvisorio'!S6</f>
        <v>0</v>
      </c>
      <c r="D8" s="112">
        <f>'Punti provvisorio'!T6</f>
        <v>45</v>
      </c>
    </row>
    <row r="9" spans="1:4" ht="16.5" thickBot="1" x14ac:dyDescent="0.3">
      <c r="A9" s="117" t="s">
        <v>22</v>
      </c>
      <c r="B9" s="112">
        <f>'Punti provvisorio'!Q42</f>
        <v>25</v>
      </c>
      <c r="C9" s="112">
        <f>'Punti provvisorio'!S42</f>
        <v>25</v>
      </c>
      <c r="D9" s="112">
        <f>'Punti provvisorio'!T42</f>
        <v>0</v>
      </c>
    </row>
    <row r="10" spans="1:4" ht="16.5" thickBot="1" x14ac:dyDescent="0.3">
      <c r="A10" s="117" t="s">
        <v>28</v>
      </c>
      <c r="B10" s="112">
        <f>'Punti provvisorio'!Q16</f>
        <v>35</v>
      </c>
      <c r="C10" s="112">
        <f>'Punti provvisorio'!S16</f>
        <v>35</v>
      </c>
      <c r="D10" s="112">
        <f>'Punti provvisorio'!T16</f>
        <v>0</v>
      </c>
    </row>
    <row r="11" spans="1:4" ht="16.5" thickBot="1" x14ac:dyDescent="0.3">
      <c r="A11" s="117" t="s">
        <v>14</v>
      </c>
      <c r="B11" s="112">
        <f>'Punti provvisorio'!Q7</f>
        <v>15</v>
      </c>
      <c r="C11" s="112">
        <f>'Punti provvisorio'!S7</f>
        <v>0</v>
      </c>
      <c r="D11" s="112">
        <f>'Punti provvisorio'!T7</f>
        <v>15</v>
      </c>
    </row>
    <row r="12" spans="1:4" ht="16.5" thickBot="1" x14ac:dyDescent="0.3">
      <c r="A12" s="117" t="s">
        <v>30</v>
      </c>
      <c r="B12" s="112">
        <f>'Punti provvisorio'!Q47</f>
        <v>0</v>
      </c>
      <c r="C12" s="112">
        <f>'Punti provvisorio'!S47</f>
        <v>0</v>
      </c>
      <c r="D12" s="112">
        <f>'Punti provvisorio'!T47</f>
        <v>0</v>
      </c>
    </row>
    <row r="13" spans="1:4" ht="16.5" thickBot="1" x14ac:dyDescent="0.3">
      <c r="A13" s="117" t="s">
        <v>32</v>
      </c>
      <c r="B13" s="112">
        <f>'Punti provvisorio'!Q35</f>
        <v>0</v>
      </c>
      <c r="C13" s="112">
        <f>'Punti provvisorio'!S35</f>
        <v>0</v>
      </c>
      <c r="D13" s="112">
        <f>'Punti provvisorio'!T35</f>
        <v>0</v>
      </c>
    </row>
    <row r="14" spans="1:4" ht="16.5" thickBot="1" x14ac:dyDescent="0.3">
      <c r="A14" s="117" t="s">
        <v>53</v>
      </c>
      <c r="B14" s="112">
        <f>'Punti provvisorio'!Q43</f>
        <v>0</v>
      </c>
      <c r="C14" s="112">
        <f>'Punti provvisorio'!S43</f>
        <v>0</v>
      </c>
      <c r="D14" s="112">
        <f>'Punti provvisorio'!T43</f>
        <v>0</v>
      </c>
    </row>
    <row r="15" spans="1:4" ht="16.5" thickBot="1" x14ac:dyDescent="0.3">
      <c r="A15" s="117" t="s">
        <v>35</v>
      </c>
      <c r="B15" s="112">
        <f>'Punti provvisorio'!Q21</f>
        <v>40</v>
      </c>
      <c r="C15" s="112">
        <f>'Punti provvisorio'!S21</f>
        <v>0</v>
      </c>
      <c r="D15" s="112">
        <f>'Punti provvisorio'!T21</f>
        <v>40</v>
      </c>
    </row>
    <row r="16" spans="1:4" ht="16.5" thickBot="1" x14ac:dyDescent="0.3">
      <c r="A16" s="117" t="s">
        <v>20</v>
      </c>
      <c r="B16" s="112">
        <f>'Punti provvisorio'!Q51</f>
        <v>0</v>
      </c>
      <c r="C16" s="112">
        <f>'Punti provvisorio'!S51</f>
        <v>0</v>
      </c>
      <c r="D16" s="112">
        <f>'Punti provvisorio'!T51</f>
        <v>0</v>
      </c>
    </row>
    <row r="17" spans="1:4" ht="16.5" thickBot="1" x14ac:dyDescent="0.3">
      <c r="A17" s="117" t="s">
        <v>34</v>
      </c>
      <c r="B17" s="112">
        <f>'Punti provvisorio'!Q20</f>
        <v>0</v>
      </c>
      <c r="C17" s="112">
        <f>'Punti provvisorio'!S20</f>
        <v>0</v>
      </c>
      <c r="D17" s="112">
        <f>'Punti provvisorio'!T20</f>
        <v>0</v>
      </c>
    </row>
    <row r="18" spans="1:4" ht="16.5" thickBot="1" x14ac:dyDescent="0.3">
      <c r="A18" s="117" t="s">
        <v>26</v>
      </c>
      <c r="B18" s="112">
        <f>'Punti provvisorio'!Q58</f>
        <v>0</v>
      </c>
      <c r="C18" s="112">
        <f>'Punti provvisorio'!S58</f>
        <v>0</v>
      </c>
      <c r="D18" s="112">
        <f>'Punti provvisorio'!T58</f>
        <v>0</v>
      </c>
    </row>
    <row r="19" spans="1:4" ht="16.5" thickBot="1" x14ac:dyDescent="0.3">
      <c r="A19" s="117" t="s">
        <v>17</v>
      </c>
      <c r="B19" s="112">
        <f>'Punti provvisorio'!Q57</f>
        <v>0</v>
      </c>
      <c r="C19" s="112">
        <f>'Punti provvisorio'!S57</f>
        <v>0</v>
      </c>
      <c r="D19" s="112">
        <f>'Punti provvisorio'!T57</f>
        <v>0</v>
      </c>
    </row>
    <row r="20" spans="1:4" ht="16.5" thickBot="1" x14ac:dyDescent="0.3">
      <c r="A20" s="117" t="s">
        <v>21</v>
      </c>
      <c r="B20" s="112">
        <f>'Punti provvisorio'!Q12</f>
        <v>0</v>
      </c>
      <c r="C20" s="112">
        <f>'Punti provvisorio'!S12</f>
        <v>0</v>
      </c>
      <c r="D20" s="112">
        <f>'Punti provvisorio'!T12</f>
        <v>0</v>
      </c>
    </row>
    <row r="21" spans="1:4" ht="16.5" thickBot="1" x14ac:dyDescent="0.3">
      <c r="A21" s="117" t="s">
        <v>33</v>
      </c>
      <c r="B21" s="112">
        <f>'Punti provvisorio'!Q61</f>
        <v>0</v>
      </c>
      <c r="C21" s="112">
        <f>'Punti provvisorio'!S61</f>
        <v>0</v>
      </c>
      <c r="D21" s="112">
        <f>'Punti provvisorio'!T61</f>
        <v>0</v>
      </c>
    </row>
    <row r="22" spans="1:4" ht="16.5" thickBot="1" x14ac:dyDescent="0.3">
      <c r="A22" s="117" t="s">
        <v>44</v>
      </c>
      <c r="B22" s="112">
        <f>'Punti provvisorio'!Q31</f>
        <v>20</v>
      </c>
      <c r="C22" s="112">
        <f>'Punti provvisorio'!S31</f>
        <v>20</v>
      </c>
      <c r="D22" s="112">
        <f>'Punti provvisorio'!T31</f>
        <v>0</v>
      </c>
    </row>
    <row r="23" spans="1:4" ht="16.5" thickBot="1" x14ac:dyDescent="0.3">
      <c r="A23" s="117" t="s">
        <v>59</v>
      </c>
      <c r="B23" s="112">
        <f>'Punti provvisorio'!Q50</f>
        <v>0</v>
      </c>
      <c r="C23" s="112">
        <f>'Punti provvisorio'!S50</f>
        <v>0</v>
      </c>
      <c r="D23" s="112">
        <f>'Punti provvisorio'!T50</f>
        <v>0</v>
      </c>
    </row>
    <row r="24" spans="1:4" ht="16.5" thickBot="1" x14ac:dyDescent="0.3">
      <c r="A24" s="117" t="s">
        <v>18</v>
      </c>
      <c r="B24" s="112">
        <f>'Punti provvisorio'!Q10</f>
        <v>45</v>
      </c>
      <c r="C24" s="112">
        <f>'Punti provvisorio'!S10</f>
        <v>0</v>
      </c>
      <c r="D24" s="112">
        <f>'Punti provvisorio'!T10</f>
        <v>45</v>
      </c>
    </row>
    <row r="25" spans="1:4" ht="16.5" thickBot="1" x14ac:dyDescent="0.3">
      <c r="A25" s="117" t="s">
        <v>27</v>
      </c>
      <c r="B25" s="112">
        <f>'Punti provvisorio'!Q15</f>
        <v>195</v>
      </c>
      <c r="C25" s="112">
        <f>'Punti provvisorio'!S15</f>
        <v>55</v>
      </c>
      <c r="D25" s="112">
        <f>'Punti provvisorio'!T15</f>
        <v>140</v>
      </c>
    </row>
    <row r="26" spans="1:4" ht="16.5" thickBot="1" x14ac:dyDescent="0.3">
      <c r="A26" s="117" t="s">
        <v>54</v>
      </c>
      <c r="B26" s="112">
        <f>'Punti provvisorio'!Q44</f>
        <v>0</v>
      </c>
      <c r="C26" s="112">
        <f>'Punti provvisorio'!S44</f>
        <v>0</v>
      </c>
      <c r="D26" s="112">
        <f>'Punti provvisorio'!T44</f>
        <v>0</v>
      </c>
    </row>
    <row r="27" spans="1:4" ht="16.5" thickBot="1" x14ac:dyDescent="0.3">
      <c r="A27" s="117" t="s">
        <v>58</v>
      </c>
      <c r="B27" s="112">
        <f>'Punti provvisorio'!Q49</f>
        <v>0</v>
      </c>
      <c r="C27" s="112">
        <f>'Punti provvisorio'!S49</f>
        <v>0</v>
      </c>
      <c r="D27" s="112">
        <f>'Punti provvisorio'!T49</f>
        <v>0</v>
      </c>
    </row>
    <row r="28" spans="1:4" ht="16.5" thickBot="1" x14ac:dyDescent="0.3">
      <c r="A28" s="117" t="s">
        <v>19</v>
      </c>
      <c r="B28" s="112">
        <f>'Punti provvisorio'!Q11</f>
        <v>100</v>
      </c>
      <c r="C28" s="112">
        <f>'Punti provvisorio'!S11</f>
        <v>100</v>
      </c>
      <c r="D28" s="112">
        <f>'Punti provvisorio'!T11</f>
        <v>0</v>
      </c>
    </row>
    <row r="29" spans="1:4" ht="16.5" thickBot="1" x14ac:dyDescent="0.3">
      <c r="A29" s="117" t="s">
        <v>36</v>
      </c>
      <c r="B29" s="112">
        <f>'Punti provvisorio'!Q23</f>
        <v>180</v>
      </c>
      <c r="C29" s="112">
        <f>'Punti provvisorio'!S23</f>
        <v>80</v>
      </c>
      <c r="D29" s="112">
        <f>'Punti provvisorio'!T23</f>
        <v>100</v>
      </c>
    </row>
    <row r="30" spans="1:4" ht="16.5" thickBot="1" x14ac:dyDescent="0.3">
      <c r="A30" s="117" t="s">
        <v>15</v>
      </c>
      <c r="B30" s="112">
        <f>'Punti provvisorio'!Q8</f>
        <v>5</v>
      </c>
      <c r="C30" s="112">
        <f>'Punti provvisorio'!S8</f>
        <v>0</v>
      </c>
      <c r="D30" s="112">
        <f>'Punti provvisorio'!T8</f>
        <v>5</v>
      </c>
    </row>
    <row r="31" spans="1:4" ht="16.5" thickBot="1" x14ac:dyDescent="0.3">
      <c r="A31" s="117" t="s">
        <v>51</v>
      </c>
      <c r="B31" s="112">
        <f>'Punti provvisorio'!Q39</f>
        <v>74</v>
      </c>
      <c r="C31" s="112">
        <f>'Punti provvisorio'!S39</f>
        <v>9</v>
      </c>
      <c r="D31" s="112">
        <f>'Punti provvisorio'!T39</f>
        <v>65</v>
      </c>
    </row>
    <row r="32" spans="1:4" ht="16.5" thickBot="1" x14ac:dyDescent="0.3">
      <c r="A32" s="117" t="s">
        <v>29</v>
      </c>
      <c r="B32" s="112">
        <f>'Punti provvisorio'!Q17</f>
        <v>0</v>
      </c>
      <c r="C32" s="112">
        <f>'Punti provvisorio'!S17</f>
        <v>0</v>
      </c>
      <c r="D32" s="112">
        <f>'Punti provvisorio'!T17</f>
        <v>0</v>
      </c>
    </row>
    <row r="33" spans="1:4" ht="16.5" thickBot="1" x14ac:dyDescent="0.3">
      <c r="A33" s="117" t="s">
        <v>61</v>
      </c>
      <c r="B33" s="112">
        <f>'Punti provvisorio'!Q53</f>
        <v>0</v>
      </c>
      <c r="C33" s="112">
        <f>'Punti provvisorio'!S53</f>
        <v>0</v>
      </c>
      <c r="D33" s="112">
        <f>'Punti provvisorio'!T53</f>
        <v>0</v>
      </c>
    </row>
    <row r="34" spans="1:4" ht="16.5" thickBot="1" x14ac:dyDescent="0.3">
      <c r="A34" s="117" t="s">
        <v>43</v>
      </c>
      <c r="B34" s="112">
        <f>'Punti provvisorio'!Q30</f>
        <v>163</v>
      </c>
      <c r="C34" s="112">
        <f>'Punti provvisorio'!S30</f>
        <v>131</v>
      </c>
      <c r="D34" s="112">
        <f>'Punti provvisorio'!T30</f>
        <v>32</v>
      </c>
    </row>
    <row r="35" spans="1:4" ht="16.5" thickBot="1" x14ac:dyDescent="0.3">
      <c r="A35" s="117" t="s">
        <v>60</v>
      </c>
      <c r="B35" s="112">
        <f>'Punti provvisorio'!Q52</f>
        <v>0</v>
      </c>
      <c r="C35" s="112">
        <f>'Punti provvisorio'!S52</f>
        <v>0</v>
      </c>
      <c r="D35" s="112">
        <f>'Punti provvisorio'!T52</f>
        <v>0</v>
      </c>
    </row>
    <row r="36" spans="1:4" ht="16.5" thickBot="1" x14ac:dyDescent="0.3">
      <c r="A36" s="117" t="s">
        <v>42</v>
      </c>
      <c r="B36" s="112">
        <f>'Punti provvisorio'!Q29</f>
        <v>12</v>
      </c>
      <c r="C36" s="112">
        <f>'Punti provvisorio'!S29</f>
        <v>0</v>
      </c>
      <c r="D36" s="112">
        <f>'Punti provvisorio'!T29</f>
        <v>12</v>
      </c>
    </row>
    <row r="37" spans="1:4" ht="16.5" thickBot="1" x14ac:dyDescent="0.3">
      <c r="A37" s="117" t="s">
        <v>73</v>
      </c>
      <c r="B37" s="112">
        <f>'Punti provvisorio'!Q65</f>
        <v>0</v>
      </c>
      <c r="C37" s="112">
        <f>'Punti provvisorio'!S65</f>
        <v>0</v>
      </c>
      <c r="D37" s="112">
        <f>'Punti provvisorio'!T65</f>
        <v>0</v>
      </c>
    </row>
    <row r="38" spans="1:4" ht="16.5" thickBot="1" x14ac:dyDescent="0.3">
      <c r="A38" s="117" t="s">
        <v>65</v>
      </c>
      <c r="B38" s="112">
        <f>'Punti provvisorio'!Q60</f>
        <v>0</v>
      </c>
      <c r="C38" s="112">
        <f>'Punti provvisorio'!S60</f>
        <v>0</v>
      </c>
      <c r="D38" s="112">
        <f>'Punti provvisorio'!T60</f>
        <v>0</v>
      </c>
    </row>
    <row r="39" spans="1:4" ht="16.5" thickBot="1" x14ac:dyDescent="0.3">
      <c r="A39" s="117" t="s">
        <v>66</v>
      </c>
      <c r="B39" s="112">
        <f>'Punti provvisorio'!Q62</f>
        <v>0</v>
      </c>
      <c r="C39" s="112">
        <f>'Punti provvisorio'!S62</f>
        <v>0</v>
      </c>
      <c r="D39" s="112">
        <f>'Punti provvisorio'!T62</f>
        <v>0</v>
      </c>
    </row>
    <row r="40" spans="1:4" ht="16.5" thickBot="1" x14ac:dyDescent="0.3">
      <c r="A40" s="117" t="s">
        <v>57</v>
      </c>
      <c r="B40" s="112">
        <f>'Punti provvisorio'!Q48</f>
        <v>0</v>
      </c>
      <c r="C40" s="112">
        <f>'Punti provvisorio'!S48</f>
        <v>0</v>
      </c>
      <c r="D40" s="112">
        <f>'Punti provvisorio'!T48</f>
        <v>0</v>
      </c>
    </row>
    <row r="41" spans="1:4" ht="16.5" thickBot="1" x14ac:dyDescent="0.3">
      <c r="A41" s="117" t="s">
        <v>31</v>
      </c>
      <c r="B41" s="112">
        <f>'Punti provvisorio'!Q18</f>
        <v>7</v>
      </c>
      <c r="C41" s="112">
        <f>'Punti provvisorio'!S18</f>
        <v>0</v>
      </c>
      <c r="D41" s="112">
        <f>'Punti provvisorio'!T18</f>
        <v>7</v>
      </c>
    </row>
    <row r="42" spans="1:4" ht="16.5" thickBot="1" x14ac:dyDescent="0.3">
      <c r="A42" s="117" t="s">
        <v>41</v>
      </c>
      <c r="B42" s="112">
        <f>'Punti provvisorio'!Q28</f>
        <v>22</v>
      </c>
      <c r="C42" s="112">
        <f>'Punti provvisorio'!S28</f>
        <v>22</v>
      </c>
      <c r="D42" s="112">
        <f>'Punti provvisorio'!T28</f>
        <v>0</v>
      </c>
    </row>
    <row r="43" spans="1:4" ht="16.5" thickBot="1" x14ac:dyDescent="0.3">
      <c r="A43" s="117" t="s">
        <v>63</v>
      </c>
      <c r="B43" s="112">
        <f>'Punti provvisorio'!Q55</f>
        <v>0</v>
      </c>
      <c r="C43" s="112">
        <f>'Punti provvisorio'!S55</f>
        <v>0</v>
      </c>
      <c r="D43" s="112">
        <f>'Punti provvisorio'!T55</f>
        <v>0</v>
      </c>
    </row>
    <row r="44" spans="1:4" ht="16.5" thickBot="1" x14ac:dyDescent="0.3">
      <c r="A44" s="117" t="s">
        <v>49</v>
      </c>
      <c r="B44" s="112">
        <f>'Punti provvisorio'!Q37</f>
        <v>12</v>
      </c>
      <c r="C44" s="112">
        <f>'Punti provvisorio'!S37</f>
        <v>12</v>
      </c>
      <c r="D44" s="112">
        <f>'Punti provvisorio'!T37</f>
        <v>0</v>
      </c>
    </row>
    <row r="45" spans="1:4" ht="16.5" thickBot="1" x14ac:dyDescent="0.3">
      <c r="A45" s="117" t="s">
        <v>107</v>
      </c>
      <c r="B45" s="112">
        <f>'Punti provvisorio'!Q63</f>
        <v>0</v>
      </c>
      <c r="C45" s="112">
        <f>'Punti provvisorio'!S63</f>
        <v>0</v>
      </c>
      <c r="D45" s="112">
        <f>'Punti provvisorio'!T63</f>
        <v>0</v>
      </c>
    </row>
    <row r="46" spans="1:4" ht="16.5" thickBot="1" x14ac:dyDescent="0.3">
      <c r="A46" s="117" t="s">
        <v>67</v>
      </c>
      <c r="B46" s="112">
        <f>'Punti provvisorio'!Q64</f>
        <v>0</v>
      </c>
      <c r="C46" s="112">
        <f>'Punti provvisorio'!S64</f>
        <v>0</v>
      </c>
      <c r="D46" s="112">
        <f>'Punti provvisorio'!T64</f>
        <v>0</v>
      </c>
    </row>
    <row r="47" spans="1:4" ht="16.5" thickBot="1" x14ac:dyDescent="0.3">
      <c r="A47" s="117" t="s">
        <v>64</v>
      </c>
      <c r="B47" s="112">
        <f>'Punti provvisorio'!Q59</f>
        <v>0</v>
      </c>
      <c r="C47" s="112">
        <f>'Punti provvisorio'!S59</f>
        <v>0</v>
      </c>
      <c r="D47" s="112">
        <f>'Punti provvisorio'!T59</f>
        <v>0</v>
      </c>
    </row>
    <row r="48" spans="1:4" ht="16.5" thickBot="1" x14ac:dyDescent="0.3">
      <c r="A48" s="117" t="s">
        <v>102</v>
      </c>
      <c r="B48" s="112">
        <f>'Punti provvisorio'!Q40</f>
        <v>199</v>
      </c>
      <c r="C48" s="112">
        <f>'Punti provvisorio'!S40</f>
        <v>90</v>
      </c>
      <c r="D48" s="112">
        <f>'Punti provvisorio'!T40</f>
        <v>109</v>
      </c>
    </row>
    <row r="49" spans="1:4" ht="16.5" thickBot="1" x14ac:dyDescent="0.3">
      <c r="A49" s="117" t="s">
        <v>47</v>
      </c>
      <c r="B49" s="112">
        <f>'Punti provvisorio'!Q34</f>
        <v>80</v>
      </c>
      <c r="C49" s="112">
        <f>'Punti provvisorio'!S34</f>
        <v>0</v>
      </c>
      <c r="D49" s="112">
        <f>'Punti provvisorio'!T34</f>
        <v>80</v>
      </c>
    </row>
    <row r="50" spans="1:4" ht="16.5" thickBot="1" x14ac:dyDescent="0.3">
      <c r="A50" s="117" t="s">
        <v>25</v>
      </c>
      <c r="B50" s="112">
        <f>'Punti provvisorio'!Q14</f>
        <v>50</v>
      </c>
      <c r="C50" s="112">
        <f>'Punti provvisorio'!S14</f>
        <v>50</v>
      </c>
      <c r="D50" s="112">
        <f>'Punti provvisorio'!T14</f>
        <v>0</v>
      </c>
    </row>
    <row r="51" spans="1:4" ht="16.5" thickBot="1" x14ac:dyDescent="0.3">
      <c r="A51" s="117" t="s">
        <v>106</v>
      </c>
      <c r="B51" s="112">
        <f>'Punti provvisorio'!Q19</f>
        <v>60</v>
      </c>
      <c r="C51" s="112">
        <f>'Punti provvisorio'!S19</f>
        <v>60</v>
      </c>
      <c r="D51" s="112">
        <f>'Punti provvisorio'!T19</f>
        <v>0</v>
      </c>
    </row>
    <row r="52" spans="1:4" ht="16.5" thickBot="1" x14ac:dyDescent="0.3">
      <c r="A52" s="117" t="s">
        <v>37</v>
      </c>
      <c r="B52" s="112">
        <f>'Punti provvisorio'!Q24</f>
        <v>305</v>
      </c>
      <c r="C52" s="112">
        <f>'Punti provvisorio'!S24</f>
        <v>0</v>
      </c>
      <c r="D52" s="112">
        <f>'Punti provvisorio'!T24</f>
        <v>305</v>
      </c>
    </row>
    <row r="53" spans="1:4" ht="16.5" thickBot="1" x14ac:dyDescent="0.3">
      <c r="A53" s="117" t="s">
        <v>38</v>
      </c>
      <c r="B53" s="112">
        <f>'Punti provvisorio'!Q25</f>
        <v>225</v>
      </c>
      <c r="C53" s="112">
        <f>'Punti provvisorio'!S25</f>
        <v>0</v>
      </c>
      <c r="D53" s="112">
        <f>'Punti provvisorio'!T25</f>
        <v>225</v>
      </c>
    </row>
    <row r="54" spans="1:4" ht="16.5" thickBot="1" x14ac:dyDescent="0.3">
      <c r="A54" s="117" t="s">
        <v>39</v>
      </c>
      <c r="B54" s="112">
        <f>'Punti provvisorio'!Q26</f>
        <v>62</v>
      </c>
      <c r="C54" s="112">
        <f>'Punti provvisorio'!S26</f>
        <v>62</v>
      </c>
      <c r="D54" s="112">
        <f>'Punti provvisorio'!T26</f>
        <v>0</v>
      </c>
    </row>
    <row r="55" spans="1:4" ht="16.5" thickBot="1" x14ac:dyDescent="0.3">
      <c r="A55" s="117" t="s">
        <v>40</v>
      </c>
      <c r="B55" s="112">
        <f>'Punti provvisorio'!Q27</f>
        <v>28</v>
      </c>
      <c r="C55" s="112">
        <f>'Punti provvisorio'!S27</f>
        <v>28</v>
      </c>
      <c r="D55" s="112">
        <f>'Punti provvisorio'!T27</f>
        <v>0</v>
      </c>
    </row>
    <row r="56" spans="1:4" ht="16.5" thickBot="1" x14ac:dyDescent="0.3">
      <c r="A56" s="117" t="s">
        <v>45</v>
      </c>
      <c r="B56" s="112">
        <f>'Punti provvisorio'!Q32</f>
        <v>100</v>
      </c>
      <c r="C56" s="112">
        <f>'Punti provvisorio'!S32</f>
        <v>100</v>
      </c>
      <c r="D56" s="112">
        <f>'Punti provvisorio'!T32</f>
        <v>0</v>
      </c>
    </row>
    <row r="57" spans="1:4" ht="16.5" thickBot="1" x14ac:dyDescent="0.3">
      <c r="A57" s="117" t="s">
        <v>46</v>
      </c>
      <c r="B57" s="112">
        <f>'Punti provvisorio'!Q33</f>
        <v>282</v>
      </c>
      <c r="C57" s="112">
        <f>'Punti provvisorio'!S33</f>
        <v>147</v>
      </c>
      <c r="D57" s="112">
        <f>'Punti provvisorio'!T33</f>
        <v>135</v>
      </c>
    </row>
    <row r="58" spans="1:4" ht="16.5" thickBot="1" x14ac:dyDescent="0.3">
      <c r="A58" s="117" t="s">
        <v>48</v>
      </c>
      <c r="B58" s="112">
        <f>'Punti provvisorio'!Q36</f>
        <v>0</v>
      </c>
      <c r="C58" s="112">
        <f>'Punti provvisorio'!S36</f>
        <v>0</v>
      </c>
      <c r="D58" s="112">
        <f>'Punti provvisorio'!T36</f>
        <v>0</v>
      </c>
    </row>
    <row r="59" spans="1:4" ht="16.5" thickBot="1" x14ac:dyDescent="0.3">
      <c r="A59" s="117" t="s">
        <v>50</v>
      </c>
      <c r="B59" s="112">
        <f>'Punti provvisorio'!Q38</f>
        <v>23</v>
      </c>
      <c r="C59" s="112">
        <f>'Punti provvisorio'!S38</f>
        <v>23</v>
      </c>
      <c r="D59" s="112">
        <f>'Punti provvisorio'!T38</f>
        <v>0</v>
      </c>
    </row>
    <row r="60" spans="1:4" ht="16.5" thickBot="1" x14ac:dyDescent="0.3">
      <c r="A60" s="117" t="s">
        <v>52</v>
      </c>
      <c r="B60" s="112">
        <f>'Punti provvisorio'!Q41</f>
        <v>380</v>
      </c>
      <c r="C60" s="112">
        <f>'Punti provvisorio'!S41</f>
        <v>285</v>
      </c>
      <c r="D60" s="112">
        <f>'Punti provvisorio'!T41</f>
        <v>95</v>
      </c>
    </row>
    <row r="61" spans="1:4" ht="16.5" thickBot="1" x14ac:dyDescent="0.3">
      <c r="A61" s="117" t="s">
        <v>105</v>
      </c>
      <c r="B61" s="112">
        <f>'Punti provvisorio'!Q45</f>
        <v>0</v>
      </c>
      <c r="C61" s="112">
        <f>'Punti provvisorio'!S45</f>
        <v>0</v>
      </c>
      <c r="D61" s="112">
        <f>'Punti provvisorio'!T45</f>
        <v>0</v>
      </c>
    </row>
    <row r="62" spans="1:4" ht="16.5" thickBot="1" x14ac:dyDescent="0.3">
      <c r="A62" s="117" t="s">
        <v>55</v>
      </c>
      <c r="B62" s="112">
        <f>'Punti provvisorio'!Q46</f>
        <v>0</v>
      </c>
      <c r="C62" s="112">
        <f>'Punti provvisorio'!S46</f>
        <v>0</v>
      </c>
      <c r="D62" s="112">
        <f>'Punti provvisorio'!T46</f>
        <v>0</v>
      </c>
    </row>
    <row r="63" spans="1:4" ht="16.5" thickBot="1" x14ac:dyDescent="0.3">
      <c r="A63" s="117" t="s">
        <v>62</v>
      </c>
      <c r="B63" s="112">
        <f>'Punti provvisorio'!Q54</f>
        <v>0</v>
      </c>
      <c r="C63" s="112">
        <f>'Punti provvisorio'!S54</f>
        <v>0</v>
      </c>
      <c r="D63" s="112">
        <f>'Punti provvisorio'!T54</f>
        <v>0</v>
      </c>
    </row>
  </sheetData>
  <autoFilter ref="A1:D63" xr:uid="{00000000-0009-0000-0000-000011000000}">
    <sortState xmlns:xlrd2="http://schemas.microsoft.com/office/spreadsheetml/2017/richdata2" ref="A2:D63">
      <sortCondition descending="1" ref="C1:C6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Z79"/>
  <sheetViews>
    <sheetView showGridLines="0" zoomScale="40" zoomScaleNormal="4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C13" sqref="C13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4.42578125" style="1" bestFit="1" customWidth="1"/>
    <col min="4" max="4" width="19.28515625" style="1" customWidth="1"/>
    <col min="5" max="5" width="70.7109375" style="1" customWidth="1"/>
    <col min="6" max="6" width="23.42578125" style="1" customWidth="1"/>
    <col min="7" max="7" width="23" style="1" customWidth="1"/>
    <col min="8" max="12" width="23.140625" style="1" customWidth="1"/>
    <col min="13" max="14" width="23" style="1" customWidth="1"/>
    <col min="15" max="15" width="17.42578125" style="1" customWidth="1"/>
    <col min="16" max="16" width="14.28515625" style="1" customWidth="1"/>
    <col min="17" max="17" width="27.28515625" style="1" customWidth="1"/>
    <col min="18" max="19" width="11.42578125" style="1" customWidth="1"/>
    <col min="20" max="20" width="59.7109375" style="1" customWidth="1"/>
    <col min="21" max="21" width="16" style="1" customWidth="1"/>
    <col min="22" max="22" width="11.42578125" style="1" customWidth="1"/>
    <col min="23" max="23" width="31.28515625" style="1" customWidth="1"/>
    <col min="24" max="26" width="11.42578125" style="1" customWidth="1"/>
    <col min="27" max="27" width="37.42578125" style="1" customWidth="1"/>
    <col min="28" max="28" width="12" style="1" customWidth="1"/>
    <col min="29" max="260" width="11.42578125" style="1" customWidth="1"/>
  </cols>
  <sheetData>
    <row r="1" spans="1:28" ht="28.5" customHeight="1" thickBot="1" x14ac:dyDescent="0.45">
      <c r="A1"/>
      <c r="B1" s="272" t="s">
        <v>72</v>
      </c>
      <c r="C1" s="273"/>
      <c r="D1" s="273"/>
      <c r="E1" s="273"/>
      <c r="F1" s="273"/>
      <c r="G1" s="274"/>
      <c r="H1" s="2"/>
      <c r="I1" s="3"/>
      <c r="J1" s="3"/>
      <c r="K1" s="3"/>
      <c r="L1" s="3"/>
      <c r="M1" s="3"/>
      <c r="N1" s="3"/>
      <c r="O1" s="4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25">
      <c r="A2" s="156" t="s">
        <v>114</v>
      </c>
      <c r="B2" s="7"/>
      <c r="C2" s="156" t="s">
        <v>1</v>
      </c>
      <c r="D2" s="156" t="s">
        <v>2</v>
      </c>
      <c r="E2" s="156" t="s">
        <v>3</v>
      </c>
      <c r="F2" s="9" t="s">
        <v>136</v>
      </c>
      <c r="G2" s="9" t="s">
        <v>137</v>
      </c>
      <c r="H2" s="9" t="s">
        <v>138</v>
      </c>
      <c r="I2" s="9" t="s">
        <v>139</v>
      </c>
      <c r="J2" s="9" t="s">
        <v>140</v>
      </c>
      <c r="K2" s="9" t="s">
        <v>141</v>
      </c>
      <c r="L2" s="9"/>
      <c r="M2" s="9"/>
      <c r="N2" s="10"/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6"/>
      <c r="Z2" s="6"/>
      <c r="AA2" s="6"/>
      <c r="AB2" s="6"/>
    </row>
    <row r="3" spans="1:28" ht="29.1" customHeight="1" thickBot="1" x14ac:dyDescent="0.4">
      <c r="A3" s="148">
        <v>111061</v>
      </c>
      <c r="B3" s="148" t="s">
        <v>109</v>
      </c>
      <c r="C3" s="171" t="s">
        <v>187</v>
      </c>
      <c r="D3" s="171">
        <v>2612</v>
      </c>
      <c r="E3" s="171" t="s">
        <v>175</v>
      </c>
      <c r="F3" s="171">
        <v>45</v>
      </c>
      <c r="G3" s="168"/>
      <c r="H3" s="168"/>
      <c r="I3" s="168"/>
      <c r="J3" s="168"/>
      <c r="K3" s="168"/>
      <c r="L3" s="23"/>
      <c r="M3" s="168"/>
      <c r="N3" s="24"/>
      <c r="O3" s="25">
        <f t="shared" ref="O3:O22" si="0">IF(P3=9,SUM(F3:N3)-SMALL(F3:N3,1)-SMALL(F3:N3,2),IF(P3=8,SUM(F3:N3)-SMALL(F3:N3,1),SUM(F3:N3)))</f>
        <v>45</v>
      </c>
      <c r="P3" s="26">
        <f t="shared" ref="P3:P22" si="1">COUNTA(F3:N3)</f>
        <v>1</v>
      </c>
      <c r="Q3" s="143">
        <f t="shared" ref="Q3:Q19" si="2">SUM(F3:N3)</f>
        <v>45</v>
      </c>
      <c r="R3" s="27"/>
      <c r="S3" s="28">
        <v>10</v>
      </c>
      <c r="T3" s="141" t="s">
        <v>142</v>
      </c>
      <c r="U3" s="30">
        <f>SUMIF($D$3:$D$76,S3,$Q$3:$Q$76)</f>
        <v>0</v>
      </c>
      <c r="V3" s="31"/>
      <c r="W3" s="32">
        <f t="shared" ref="W3:W34" si="3">SUMIF($D$3:$D$59,S3,$O$3:$O$59)</f>
        <v>0</v>
      </c>
      <c r="X3" s="19"/>
      <c r="Y3" s="6"/>
      <c r="Z3" s="33"/>
      <c r="AA3" s="33"/>
      <c r="AB3" s="33"/>
    </row>
    <row r="4" spans="1:28" ht="29.1" customHeight="1" thickBot="1" x14ac:dyDescent="0.4">
      <c r="A4" s="148">
        <v>129069</v>
      </c>
      <c r="B4" s="148" t="s">
        <v>109</v>
      </c>
      <c r="C4" s="171" t="s">
        <v>188</v>
      </c>
      <c r="D4" s="171">
        <v>1773</v>
      </c>
      <c r="E4" s="171" t="s">
        <v>71</v>
      </c>
      <c r="F4" s="171">
        <v>35</v>
      </c>
      <c r="G4" s="168"/>
      <c r="H4" s="168"/>
      <c r="I4" s="168"/>
      <c r="J4" s="168"/>
      <c r="K4" s="168"/>
      <c r="L4" s="23"/>
      <c r="M4" s="168"/>
      <c r="N4" s="24"/>
      <c r="O4" s="25">
        <f t="shared" si="0"/>
        <v>35</v>
      </c>
      <c r="P4" s="26">
        <f t="shared" si="1"/>
        <v>1</v>
      </c>
      <c r="Q4" s="143">
        <f t="shared" si="2"/>
        <v>35</v>
      </c>
      <c r="R4" s="27"/>
      <c r="S4" s="28">
        <v>48</v>
      </c>
      <c r="T4" s="141" t="s">
        <v>143</v>
      </c>
      <c r="U4" s="30">
        <f t="shared" ref="U4:U64" si="4">SUMIF($D$3:$D$76,S4,$Q$3:$Q$76)</f>
        <v>0</v>
      </c>
      <c r="V4" s="31"/>
      <c r="W4" s="32">
        <f t="shared" si="3"/>
        <v>0</v>
      </c>
      <c r="X4" s="19"/>
      <c r="Y4" s="6"/>
      <c r="Z4" s="33"/>
      <c r="AA4" s="33"/>
      <c r="AB4" s="33"/>
    </row>
    <row r="5" spans="1:28" ht="29.1" customHeight="1" thickBot="1" x14ac:dyDescent="0.4">
      <c r="A5" s="148">
        <v>140473</v>
      </c>
      <c r="B5" s="148" t="s">
        <v>109</v>
      </c>
      <c r="C5" s="171" t="s">
        <v>189</v>
      </c>
      <c r="D5" s="171">
        <v>2638</v>
      </c>
      <c r="E5" s="171" t="s">
        <v>176</v>
      </c>
      <c r="F5" s="171">
        <v>25</v>
      </c>
      <c r="G5" s="168"/>
      <c r="H5" s="168"/>
      <c r="I5" s="168"/>
      <c r="J5" s="168"/>
      <c r="K5" s="168"/>
      <c r="L5" s="23"/>
      <c r="M5" s="168"/>
      <c r="N5" s="24"/>
      <c r="O5" s="25">
        <f t="shared" si="0"/>
        <v>25</v>
      </c>
      <c r="P5" s="26">
        <f t="shared" si="1"/>
        <v>1</v>
      </c>
      <c r="Q5" s="143">
        <f t="shared" si="2"/>
        <v>25</v>
      </c>
      <c r="R5" s="27"/>
      <c r="S5" s="28">
        <v>1132</v>
      </c>
      <c r="T5" s="141" t="s">
        <v>144</v>
      </c>
      <c r="U5" s="30">
        <f t="shared" si="4"/>
        <v>0</v>
      </c>
      <c r="V5" s="31"/>
      <c r="W5" s="32">
        <f t="shared" si="3"/>
        <v>0</v>
      </c>
      <c r="X5" s="19"/>
      <c r="Y5" s="6"/>
      <c r="Z5" s="33"/>
      <c r="AA5" s="33"/>
      <c r="AB5" s="33"/>
    </row>
    <row r="6" spans="1:28" ht="29.1" customHeight="1" thickBot="1" x14ac:dyDescent="0.45">
      <c r="A6" s="148">
        <v>139403</v>
      </c>
      <c r="B6" s="148" t="s">
        <v>109</v>
      </c>
      <c r="C6" s="171" t="s">
        <v>190</v>
      </c>
      <c r="D6" s="171">
        <v>2272</v>
      </c>
      <c r="E6" s="171" t="s">
        <v>166</v>
      </c>
      <c r="F6" s="171">
        <v>17</v>
      </c>
      <c r="G6" s="168"/>
      <c r="H6" s="168"/>
      <c r="I6" s="168"/>
      <c r="J6" s="168"/>
      <c r="K6" s="168"/>
      <c r="L6" s="23"/>
      <c r="M6" s="168"/>
      <c r="N6" s="152"/>
      <c r="O6" s="25">
        <f t="shared" si="0"/>
        <v>17</v>
      </c>
      <c r="P6" s="26">
        <f t="shared" si="1"/>
        <v>1</v>
      </c>
      <c r="Q6" s="143">
        <f t="shared" si="2"/>
        <v>17</v>
      </c>
      <c r="R6" s="27"/>
      <c r="S6" s="28">
        <v>1140</v>
      </c>
      <c r="T6" s="141" t="s">
        <v>145</v>
      </c>
      <c r="U6" s="30">
        <f t="shared" si="4"/>
        <v>0</v>
      </c>
      <c r="V6" s="31"/>
      <c r="W6" s="32">
        <f t="shared" si="3"/>
        <v>0</v>
      </c>
      <c r="X6" s="19"/>
      <c r="Y6" s="6"/>
      <c r="Z6" s="33"/>
      <c r="AA6" s="33"/>
      <c r="AB6" s="33"/>
    </row>
    <row r="7" spans="1:28" ht="29.1" customHeight="1" thickBot="1" x14ac:dyDescent="0.4">
      <c r="A7" s="148">
        <v>128446</v>
      </c>
      <c r="B7" s="148" t="s">
        <v>109</v>
      </c>
      <c r="C7" s="171" t="s">
        <v>191</v>
      </c>
      <c r="D7" s="171">
        <v>2272</v>
      </c>
      <c r="E7" s="171" t="s">
        <v>166</v>
      </c>
      <c r="F7" s="171">
        <v>14</v>
      </c>
      <c r="G7" s="168"/>
      <c r="H7" s="168"/>
      <c r="I7" s="168"/>
      <c r="J7" s="168"/>
      <c r="K7" s="168"/>
      <c r="L7" s="23"/>
      <c r="M7" s="168"/>
      <c r="N7" s="24"/>
      <c r="O7" s="25">
        <f t="shared" si="0"/>
        <v>14</v>
      </c>
      <c r="P7" s="26">
        <f t="shared" si="1"/>
        <v>1</v>
      </c>
      <c r="Q7" s="143">
        <f t="shared" si="2"/>
        <v>14</v>
      </c>
      <c r="R7" s="27"/>
      <c r="S7" s="28">
        <v>1172</v>
      </c>
      <c r="T7" s="141" t="s">
        <v>146</v>
      </c>
      <c r="U7" s="30">
        <f t="shared" si="4"/>
        <v>0</v>
      </c>
      <c r="V7" s="31"/>
      <c r="W7" s="32">
        <f t="shared" si="3"/>
        <v>0</v>
      </c>
      <c r="X7" s="19"/>
      <c r="Y7" s="6"/>
      <c r="Z7" s="33"/>
      <c r="AA7" s="33"/>
      <c r="AB7" s="33"/>
    </row>
    <row r="8" spans="1:28" ht="29.1" customHeight="1" thickBot="1" x14ac:dyDescent="0.4">
      <c r="A8" s="148"/>
      <c r="B8" s="148" t="str">
        <f t="shared" ref="B8:B22" si="5">IF(P8&lt;2,"NO","SI")</f>
        <v>NO</v>
      </c>
      <c r="C8" s="171"/>
      <c r="D8" s="171"/>
      <c r="E8" s="171"/>
      <c r="F8" s="170"/>
      <c r="G8" s="168"/>
      <c r="H8" s="168"/>
      <c r="I8" s="168"/>
      <c r="J8" s="168"/>
      <c r="K8" s="168"/>
      <c r="L8" s="23"/>
      <c r="M8" s="168"/>
      <c r="N8" s="24"/>
      <c r="O8" s="25">
        <f t="shared" si="0"/>
        <v>0</v>
      </c>
      <c r="P8" s="26">
        <f t="shared" si="1"/>
        <v>0</v>
      </c>
      <c r="Q8" s="143">
        <f t="shared" si="2"/>
        <v>0</v>
      </c>
      <c r="R8" s="27"/>
      <c r="S8" s="28">
        <v>1174</v>
      </c>
      <c r="T8" s="141" t="s">
        <v>147</v>
      </c>
      <c r="U8" s="30">
        <f t="shared" si="4"/>
        <v>0</v>
      </c>
      <c r="V8" s="31"/>
      <c r="W8" s="32">
        <f t="shared" si="3"/>
        <v>0</v>
      </c>
      <c r="X8" s="19"/>
      <c r="Y8" s="6"/>
      <c r="Z8" s="33"/>
      <c r="AA8" s="33"/>
      <c r="AB8" s="33"/>
    </row>
    <row r="9" spans="1:28" ht="29.1" customHeight="1" thickBot="1" x14ac:dyDescent="0.4">
      <c r="A9" s="148"/>
      <c r="B9" s="148" t="str">
        <f t="shared" si="5"/>
        <v>NO</v>
      </c>
      <c r="C9" s="171"/>
      <c r="D9" s="171"/>
      <c r="E9" s="171"/>
      <c r="F9" s="170"/>
      <c r="G9" s="168"/>
      <c r="H9" s="168"/>
      <c r="I9" s="168"/>
      <c r="J9" s="168"/>
      <c r="K9" s="168"/>
      <c r="L9" s="23"/>
      <c r="M9" s="168"/>
      <c r="N9" s="24"/>
      <c r="O9" s="25">
        <f t="shared" si="0"/>
        <v>0</v>
      </c>
      <c r="P9" s="26">
        <f t="shared" si="1"/>
        <v>0</v>
      </c>
      <c r="Q9" s="143">
        <f t="shared" si="2"/>
        <v>0</v>
      </c>
      <c r="R9" s="27"/>
      <c r="S9" s="28">
        <v>1180</v>
      </c>
      <c r="T9" s="141" t="s">
        <v>148</v>
      </c>
      <c r="U9" s="30">
        <f t="shared" si="4"/>
        <v>0</v>
      </c>
      <c r="V9" s="31"/>
      <c r="W9" s="32">
        <f t="shared" si="3"/>
        <v>0</v>
      </c>
      <c r="X9" s="19"/>
      <c r="Y9" s="6"/>
      <c r="Z9" s="33"/>
      <c r="AA9" s="33"/>
      <c r="AB9" s="33"/>
    </row>
    <row r="10" spans="1:28" ht="29.1" customHeight="1" thickBot="1" x14ac:dyDescent="0.4">
      <c r="A10" s="148"/>
      <c r="B10" s="148" t="str">
        <f t="shared" si="5"/>
        <v>NO</v>
      </c>
      <c r="C10" s="171"/>
      <c r="D10" s="240"/>
      <c r="E10" s="171"/>
      <c r="F10" s="170"/>
      <c r="G10" s="168"/>
      <c r="H10" s="168"/>
      <c r="I10" s="168"/>
      <c r="J10" s="168"/>
      <c r="K10" s="168"/>
      <c r="L10" s="23"/>
      <c r="M10" s="168"/>
      <c r="N10" s="24"/>
      <c r="O10" s="25">
        <f t="shared" si="0"/>
        <v>0</v>
      </c>
      <c r="P10" s="26">
        <f t="shared" si="1"/>
        <v>0</v>
      </c>
      <c r="Q10" s="143">
        <f t="shared" si="2"/>
        <v>0</v>
      </c>
      <c r="R10" s="27"/>
      <c r="S10" s="28">
        <v>1298</v>
      </c>
      <c r="T10" s="141" t="s">
        <v>149</v>
      </c>
      <c r="U10" s="30">
        <f t="shared" si="4"/>
        <v>0</v>
      </c>
      <c r="V10" s="31"/>
      <c r="W10" s="32">
        <f t="shared" si="3"/>
        <v>0</v>
      </c>
      <c r="X10" s="19"/>
      <c r="Y10" s="6"/>
      <c r="Z10" s="33"/>
      <c r="AA10" s="33"/>
      <c r="AB10" s="33"/>
    </row>
    <row r="11" spans="1:28" ht="29.1" customHeight="1" thickBot="1" x14ac:dyDescent="0.4">
      <c r="A11" s="148"/>
      <c r="B11" s="148" t="str">
        <f t="shared" si="5"/>
        <v>NO</v>
      </c>
      <c r="C11" s="171"/>
      <c r="D11" s="171"/>
      <c r="E11" s="171"/>
      <c r="F11" s="170"/>
      <c r="G11" s="168"/>
      <c r="H11" s="168"/>
      <c r="I11" s="168"/>
      <c r="J11" s="168"/>
      <c r="K11" s="168"/>
      <c r="L11" s="23"/>
      <c r="M11" s="168"/>
      <c r="N11" s="194"/>
      <c r="O11" s="25">
        <f t="shared" si="0"/>
        <v>0</v>
      </c>
      <c r="P11" s="26">
        <f t="shared" si="1"/>
        <v>0</v>
      </c>
      <c r="Q11" s="143">
        <f t="shared" si="2"/>
        <v>0</v>
      </c>
      <c r="R11" s="27"/>
      <c r="S11" s="28">
        <v>1317</v>
      </c>
      <c r="T11" s="141" t="s">
        <v>150</v>
      </c>
      <c r="U11" s="30">
        <f t="shared" si="4"/>
        <v>0</v>
      </c>
      <c r="V11" s="31"/>
      <c r="W11" s="32">
        <f t="shared" si="3"/>
        <v>0</v>
      </c>
      <c r="X11" s="19"/>
      <c r="Y11" s="6"/>
      <c r="Z11" s="33"/>
      <c r="AA11" s="33"/>
      <c r="AB11" s="33"/>
    </row>
    <row r="12" spans="1:28" ht="29.1" customHeight="1" thickBot="1" x14ac:dyDescent="0.4">
      <c r="A12" s="148"/>
      <c r="B12" s="148" t="str">
        <f t="shared" si="5"/>
        <v>NO</v>
      </c>
      <c r="C12" s="171"/>
      <c r="D12" s="171"/>
      <c r="E12" s="171"/>
      <c r="F12" s="170"/>
      <c r="G12" s="168"/>
      <c r="H12" s="168"/>
      <c r="I12" s="168"/>
      <c r="J12" s="168"/>
      <c r="K12" s="168"/>
      <c r="L12" s="23"/>
      <c r="M12" s="168"/>
      <c r="N12" s="24"/>
      <c r="O12" s="25">
        <f t="shared" si="0"/>
        <v>0</v>
      </c>
      <c r="P12" s="26">
        <f t="shared" si="1"/>
        <v>0</v>
      </c>
      <c r="Q12" s="143">
        <f t="shared" si="2"/>
        <v>0</v>
      </c>
      <c r="R12" s="27"/>
      <c r="S12" s="28">
        <v>1347</v>
      </c>
      <c r="T12" s="141" t="s">
        <v>45</v>
      </c>
      <c r="U12" s="30">
        <f t="shared" si="4"/>
        <v>0</v>
      </c>
      <c r="V12" s="31"/>
      <c r="W12" s="32">
        <f t="shared" si="3"/>
        <v>0</v>
      </c>
      <c r="X12" s="19"/>
      <c r="Y12" s="6"/>
      <c r="Z12" s="33"/>
      <c r="AA12" s="33"/>
      <c r="AB12" s="33"/>
    </row>
    <row r="13" spans="1:28" ht="29.1" customHeight="1" thickBot="1" x14ac:dyDescent="0.4">
      <c r="A13" s="148"/>
      <c r="B13" s="148" t="str">
        <f t="shared" si="5"/>
        <v>NO</v>
      </c>
      <c r="C13" s="171"/>
      <c r="D13" s="240"/>
      <c r="E13" s="171"/>
      <c r="F13" s="170"/>
      <c r="G13" s="168"/>
      <c r="H13" s="168"/>
      <c r="I13" s="168"/>
      <c r="J13" s="168"/>
      <c r="K13" s="168"/>
      <c r="L13" s="23"/>
      <c r="M13" s="168"/>
      <c r="N13" s="24"/>
      <c r="O13" s="25">
        <f t="shared" si="0"/>
        <v>0</v>
      </c>
      <c r="P13" s="26">
        <f t="shared" si="1"/>
        <v>0</v>
      </c>
      <c r="Q13" s="143">
        <f t="shared" si="2"/>
        <v>0</v>
      </c>
      <c r="R13" s="27"/>
      <c r="S13" s="28">
        <v>1451</v>
      </c>
      <c r="T13" s="141" t="s">
        <v>151</v>
      </c>
      <c r="U13" s="30">
        <f t="shared" si="4"/>
        <v>0</v>
      </c>
      <c r="V13" s="31"/>
      <c r="W13" s="32">
        <f t="shared" si="3"/>
        <v>0</v>
      </c>
      <c r="X13" s="19"/>
      <c r="Y13" s="6"/>
      <c r="Z13" s="33"/>
      <c r="AA13" s="33"/>
      <c r="AB13" s="33"/>
    </row>
    <row r="14" spans="1:28" ht="29.1" customHeight="1" thickBot="1" x14ac:dyDescent="0.4">
      <c r="A14" s="148"/>
      <c r="B14" s="148" t="str">
        <f t="shared" si="5"/>
        <v>NO</v>
      </c>
      <c r="C14" s="171"/>
      <c r="D14" s="171"/>
      <c r="E14" s="171"/>
      <c r="F14" s="170"/>
      <c r="G14" s="168"/>
      <c r="H14" s="168"/>
      <c r="I14" s="168"/>
      <c r="J14" s="168"/>
      <c r="K14" s="168"/>
      <c r="L14" s="23"/>
      <c r="M14" s="168"/>
      <c r="N14" s="24"/>
      <c r="O14" s="25">
        <f t="shared" si="0"/>
        <v>0</v>
      </c>
      <c r="P14" s="26">
        <f t="shared" si="1"/>
        <v>0</v>
      </c>
      <c r="Q14" s="143">
        <f t="shared" si="2"/>
        <v>0</v>
      </c>
      <c r="R14" s="27"/>
      <c r="S14" s="28">
        <v>1757</v>
      </c>
      <c r="T14" s="141" t="s">
        <v>152</v>
      </c>
      <c r="U14" s="30">
        <f t="shared" si="4"/>
        <v>0</v>
      </c>
      <c r="V14" s="31"/>
      <c r="W14" s="32">
        <f t="shared" si="3"/>
        <v>0</v>
      </c>
      <c r="X14" s="19"/>
      <c r="Y14" s="6"/>
      <c r="Z14" s="33"/>
      <c r="AA14" s="33"/>
      <c r="AB14" s="33"/>
    </row>
    <row r="15" spans="1:28" ht="29.1" customHeight="1" thickBot="1" x14ac:dyDescent="0.4">
      <c r="A15" s="148"/>
      <c r="B15" s="148" t="str">
        <f t="shared" si="5"/>
        <v>NO</v>
      </c>
      <c r="C15" s="171"/>
      <c r="D15" s="240"/>
      <c r="E15" s="171"/>
      <c r="F15" s="170"/>
      <c r="G15" s="168"/>
      <c r="H15" s="168"/>
      <c r="I15" s="168"/>
      <c r="J15" s="168"/>
      <c r="K15" s="168"/>
      <c r="L15" s="23"/>
      <c r="M15" s="168"/>
      <c r="N15" s="194"/>
      <c r="O15" s="25">
        <f t="shared" si="0"/>
        <v>0</v>
      </c>
      <c r="P15" s="26">
        <f t="shared" si="1"/>
        <v>0</v>
      </c>
      <c r="Q15" s="143">
        <f t="shared" si="2"/>
        <v>0</v>
      </c>
      <c r="R15" s="27"/>
      <c r="S15" s="28">
        <v>1773</v>
      </c>
      <c r="T15" s="141" t="s">
        <v>71</v>
      </c>
      <c r="U15" s="30">
        <f t="shared" si="4"/>
        <v>35</v>
      </c>
      <c r="V15" s="31"/>
      <c r="W15" s="32">
        <f t="shared" si="3"/>
        <v>35</v>
      </c>
      <c r="X15" s="19"/>
      <c r="Y15" s="6"/>
      <c r="Z15" s="33"/>
      <c r="AA15" s="33"/>
      <c r="AB15" s="33"/>
    </row>
    <row r="16" spans="1:28" ht="29.1" customHeight="1" thickBot="1" x14ac:dyDescent="0.4">
      <c r="A16" s="148"/>
      <c r="B16" s="148" t="str">
        <f t="shared" si="5"/>
        <v>NO</v>
      </c>
      <c r="C16" s="171"/>
      <c r="D16" s="171"/>
      <c r="E16" s="171"/>
      <c r="F16" s="170"/>
      <c r="G16" s="168"/>
      <c r="H16" s="168"/>
      <c r="I16" s="168"/>
      <c r="J16" s="168"/>
      <c r="K16" s="168"/>
      <c r="L16" s="23"/>
      <c r="M16" s="168"/>
      <c r="N16" s="24"/>
      <c r="O16" s="25">
        <f t="shared" si="0"/>
        <v>0</v>
      </c>
      <c r="P16" s="26">
        <f t="shared" si="1"/>
        <v>0</v>
      </c>
      <c r="Q16" s="143">
        <f t="shared" si="2"/>
        <v>0</v>
      </c>
      <c r="R16" s="27"/>
      <c r="S16" s="28">
        <v>1843</v>
      </c>
      <c r="T16" s="141" t="s">
        <v>153</v>
      </c>
      <c r="U16" s="30">
        <f t="shared" si="4"/>
        <v>0</v>
      </c>
      <c r="V16" s="31"/>
      <c r="W16" s="32">
        <f t="shared" si="3"/>
        <v>0</v>
      </c>
      <c r="X16" s="19"/>
      <c r="Y16" s="6"/>
      <c r="Z16" s="33"/>
      <c r="AA16" s="33"/>
      <c r="AB16" s="33"/>
    </row>
    <row r="17" spans="1:28" ht="29.1" customHeight="1" thickBot="1" x14ac:dyDescent="0.4">
      <c r="A17" s="148"/>
      <c r="B17" s="148" t="str">
        <f t="shared" si="5"/>
        <v>NO</v>
      </c>
      <c r="C17" s="171"/>
      <c r="D17" s="171"/>
      <c r="E17" s="171"/>
      <c r="F17" s="170"/>
      <c r="G17" s="168"/>
      <c r="H17" s="168"/>
      <c r="I17" s="168"/>
      <c r="J17" s="168"/>
      <c r="K17" s="168"/>
      <c r="L17" s="23"/>
      <c r="M17" s="168"/>
      <c r="N17" s="24"/>
      <c r="O17" s="25">
        <f t="shared" si="0"/>
        <v>0</v>
      </c>
      <c r="P17" s="26">
        <f t="shared" si="1"/>
        <v>0</v>
      </c>
      <c r="Q17" s="143">
        <f t="shared" si="2"/>
        <v>0</v>
      </c>
      <c r="R17" s="27"/>
      <c r="S17" s="28">
        <v>1988</v>
      </c>
      <c r="T17" s="141" t="s">
        <v>154</v>
      </c>
      <c r="U17" s="30">
        <f t="shared" si="4"/>
        <v>0</v>
      </c>
      <c r="V17" s="31"/>
      <c r="W17" s="32">
        <f t="shared" si="3"/>
        <v>0</v>
      </c>
      <c r="X17" s="19"/>
      <c r="Y17" s="6"/>
      <c r="Z17" s="33"/>
      <c r="AA17" s="33"/>
      <c r="AB17" s="33"/>
    </row>
    <row r="18" spans="1:28" ht="29.1" customHeight="1" thickBot="1" x14ac:dyDescent="0.4">
      <c r="A18" s="148"/>
      <c r="B18" s="148" t="str">
        <f t="shared" si="5"/>
        <v>NO</v>
      </c>
      <c r="C18" s="171"/>
      <c r="D18" s="171"/>
      <c r="E18" s="171"/>
      <c r="F18" s="170"/>
      <c r="G18" s="168"/>
      <c r="H18" s="168"/>
      <c r="I18" s="168"/>
      <c r="J18" s="168"/>
      <c r="K18" s="168"/>
      <c r="L18" s="23"/>
      <c r="M18" s="168"/>
      <c r="N18" s="194"/>
      <c r="O18" s="25">
        <f t="shared" si="0"/>
        <v>0</v>
      </c>
      <c r="P18" s="26">
        <f t="shared" si="1"/>
        <v>0</v>
      </c>
      <c r="Q18" s="143">
        <f t="shared" si="2"/>
        <v>0</v>
      </c>
      <c r="R18" s="27"/>
      <c r="S18" s="28">
        <v>2005</v>
      </c>
      <c r="T18" s="141" t="s">
        <v>155</v>
      </c>
      <c r="U18" s="30">
        <f t="shared" si="4"/>
        <v>0</v>
      </c>
      <c r="V18" s="31"/>
      <c r="W18" s="32">
        <f t="shared" si="3"/>
        <v>0</v>
      </c>
      <c r="X18" s="19"/>
      <c r="Y18" s="6"/>
      <c r="Z18" s="33"/>
      <c r="AA18" s="33"/>
      <c r="AB18" s="33"/>
    </row>
    <row r="19" spans="1:28" ht="29.1" customHeight="1" thickBot="1" x14ac:dyDescent="0.4">
      <c r="A19" s="148"/>
      <c r="B19" s="148" t="str">
        <f t="shared" si="5"/>
        <v>NO</v>
      </c>
      <c r="C19" s="171"/>
      <c r="D19" s="171"/>
      <c r="E19" s="171"/>
      <c r="F19" s="170"/>
      <c r="G19" s="168"/>
      <c r="H19" s="168"/>
      <c r="I19" s="168"/>
      <c r="J19" s="168"/>
      <c r="K19" s="168"/>
      <c r="L19" s="23"/>
      <c r="M19" s="168"/>
      <c r="N19" s="24"/>
      <c r="O19" s="25">
        <f t="shared" si="0"/>
        <v>0</v>
      </c>
      <c r="P19" s="26">
        <f t="shared" si="1"/>
        <v>0</v>
      </c>
      <c r="Q19" s="143">
        <f t="shared" si="2"/>
        <v>0</v>
      </c>
      <c r="R19" s="27"/>
      <c r="S19" s="28">
        <v>2015</v>
      </c>
      <c r="T19" s="141" t="s">
        <v>156</v>
      </c>
      <c r="U19" s="30">
        <f t="shared" si="4"/>
        <v>0</v>
      </c>
      <c r="V19" s="31"/>
      <c r="W19" s="32">
        <f t="shared" si="3"/>
        <v>0</v>
      </c>
      <c r="X19" s="19"/>
      <c r="Y19" s="6"/>
      <c r="Z19" s="33"/>
      <c r="AA19" s="33"/>
      <c r="AB19" s="33"/>
    </row>
    <row r="20" spans="1:28" ht="29.1" customHeight="1" thickBot="1" x14ac:dyDescent="0.4">
      <c r="A20" s="148"/>
      <c r="B20" s="148" t="str">
        <f t="shared" si="5"/>
        <v>NO</v>
      </c>
      <c r="C20" s="171"/>
      <c r="D20" s="171"/>
      <c r="E20" s="171"/>
      <c r="F20" s="170"/>
      <c r="G20" s="168"/>
      <c r="H20" s="168"/>
      <c r="I20" s="168"/>
      <c r="J20" s="168"/>
      <c r="K20" s="168"/>
      <c r="L20" s="23"/>
      <c r="M20" s="168"/>
      <c r="N20" s="24"/>
      <c r="O20" s="25">
        <f t="shared" si="0"/>
        <v>0</v>
      </c>
      <c r="P20" s="26">
        <f t="shared" si="1"/>
        <v>0</v>
      </c>
      <c r="Q20" s="143">
        <v>0</v>
      </c>
      <c r="R20" s="27"/>
      <c r="S20" s="28">
        <v>2041</v>
      </c>
      <c r="T20" s="141" t="s">
        <v>157</v>
      </c>
      <c r="U20" s="30">
        <f t="shared" si="4"/>
        <v>0</v>
      </c>
      <c r="V20" s="31"/>
      <c r="W20" s="32">
        <f t="shared" si="3"/>
        <v>0</v>
      </c>
      <c r="X20" s="19"/>
      <c r="Y20" s="6"/>
      <c r="Z20" s="33"/>
      <c r="AA20" s="33"/>
      <c r="AB20" s="33"/>
    </row>
    <row r="21" spans="1:28" ht="29.1" customHeight="1" thickBot="1" x14ac:dyDescent="0.4">
      <c r="A21" s="148"/>
      <c r="B21" s="148" t="str">
        <f t="shared" si="5"/>
        <v>NO</v>
      </c>
      <c r="C21" s="171"/>
      <c r="D21" s="240"/>
      <c r="E21" s="171"/>
      <c r="F21" s="149"/>
      <c r="G21" s="168"/>
      <c r="H21" s="168"/>
      <c r="I21" s="168"/>
      <c r="J21" s="168"/>
      <c r="K21" s="168"/>
      <c r="L21" s="23"/>
      <c r="M21" s="168"/>
      <c r="N21" s="24"/>
      <c r="O21" s="25">
        <f t="shared" si="0"/>
        <v>0</v>
      </c>
      <c r="P21" s="26">
        <f t="shared" si="1"/>
        <v>0</v>
      </c>
      <c r="Q21" s="143">
        <v>0</v>
      </c>
      <c r="R21" s="27"/>
      <c r="S21" s="28">
        <v>2055</v>
      </c>
      <c r="T21" s="141" t="s">
        <v>158</v>
      </c>
      <c r="U21" s="30">
        <f t="shared" si="4"/>
        <v>0</v>
      </c>
      <c r="V21" s="31"/>
      <c r="W21" s="32">
        <f t="shared" si="3"/>
        <v>0</v>
      </c>
      <c r="X21" s="19"/>
      <c r="Y21" s="6"/>
      <c r="Z21" s="33"/>
      <c r="AA21" s="33"/>
      <c r="AB21" s="33"/>
    </row>
    <row r="22" spans="1:28" ht="29.1" customHeight="1" thickBot="1" x14ac:dyDescent="0.4">
      <c r="A22" s="148"/>
      <c r="B22" s="148" t="str">
        <f t="shared" si="5"/>
        <v>NO</v>
      </c>
      <c r="C22" s="171"/>
      <c r="D22" s="240"/>
      <c r="E22" s="171"/>
      <c r="F22" s="170"/>
      <c r="G22" s="168"/>
      <c r="H22" s="168"/>
      <c r="I22" s="168"/>
      <c r="J22" s="168"/>
      <c r="K22" s="168"/>
      <c r="L22" s="23"/>
      <c r="M22" s="168"/>
      <c r="N22" s="24"/>
      <c r="O22" s="25">
        <f t="shared" si="0"/>
        <v>0</v>
      </c>
      <c r="P22" s="26">
        <f t="shared" si="1"/>
        <v>0</v>
      </c>
      <c r="Q22" s="143">
        <v>0</v>
      </c>
      <c r="R22" s="27"/>
      <c r="S22" s="28">
        <v>2057</v>
      </c>
      <c r="T22" s="141" t="s">
        <v>159</v>
      </c>
      <c r="U22" s="30">
        <f t="shared" si="4"/>
        <v>0</v>
      </c>
      <c r="V22" s="31"/>
      <c r="W22" s="32">
        <f t="shared" si="3"/>
        <v>0</v>
      </c>
      <c r="X22" s="19"/>
      <c r="Y22" s="6"/>
      <c r="Z22" s="33"/>
      <c r="AA22" s="33"/>
      <c r="AB22" s="33"/>
    </row>
    <row r="23" spans="1:28" ht="29.1" customHeight="1" thickBot="1" x14ac:dyDescent="0.4">
      <c r="A23" s="148"/>
      <c r="B23" s="148" t="str">
        <f t="shared" ref="B23:B33" si="6">IF(P23&lt;2,"NO","SI")</f>
        <v>NO</v>
      </c>
      <c r="C23" s="171"/>
      <c r="D23" s="171"/>
      <c r="E23" s="171"/>
      <c r="F23" s="170"/>
      <c r="G23" s="168"/>
      <c r="H23" s="168"/>
      <c r="I23" s="168"/>
      <c r="J23" s="168"/>
      <c r="K23" s="168"/>
      <c r="L23" s="23"/>
      <c r="M23" s="168"/>
      <c r="N23" s="24"/>
      <c r="O23" s="25">
        <f t="shared" ref="O23:O33" si="7">IF(P23=9,SUM(F23:N23)-SMALL(F23:N23,1)-SMALL(F23:N23,2),IF(P23=8,SUM(F23:N23)-SMALL(F23:N23,1),SUM(F23:N23)))</f>
        <v>0</v>
      </c>
      <c r="P23" s="26">
        <f t="shared" ref="P23:P33" si="8">COUNTA(F23:N23)</f>
        <v>0</v>
      </c>
      <c r="Q23" s="143">
        <f t="shared" ref="Q23:Q29" si="9">SUM(F23:N23)</f>
        <v>0</v>
      </c>
      <c r="R23" s="27"/>
      <c r="S23" s="28">
        <v>2112</v>
      </c>
      <c r="T23" s="141" t="s">
        <v>160</v>
      </c>
      <c r="U23" s="30">
        <f t="shared" si="4"/>
        <v>0</v>
      </c>
      <c r="V23" s="31"/>
      <c r="W23" s="32">
        <f t="shared" si="3"/>
        <v>0</v>
      </c>
      <c r="X23" s="19"/>
      <c r="Y23" s="6"/>
      <c r="Z23" s="33"/>
      <c r="AA23" s="33"/>
      <c r="AB23" s="33"/>
    </row>
    <row r="24" spans="1:28" ht="29.1" customHeight="1" thickBot="1" x14ac:dyDescent="0.4">
      <c r="A24" s="148"/>
      <c r="B24" s="148" t="str">
        <f t="shared" si="6"/>
        <v>NO</v>
      </c>
      <c r="C24" s="171"/>
      <c r="D24" s="171"/>
      <c r="E24" s="171"/>
      <c r="F24" s="170"/>
      <c r="G24" s="168"/>
      <c r="H24" s="168"/>
      <c r="I24" s="168"/>
      <c r="J24" s="168"/>
      <c r="K24" s="168"/>
      <c r="L24" s="23"/>
      <c r="M24" s="168"/>
      <c r="N24" s="24"/>
      <c r="O24" s="25">
        <f t="shared" si="7"/>
        <v>0</v>
      </c>
      <c r="P24" s="26">
        <f t="shared" si="8"/>
        <v>0</v>
      </c>
      <c r="Q24" s="143">
        <f t="shared" si="9"/>
        <v>0</v>
      </c>
      <c r="R24" s="27"/>
      <c r="S24" s="28">
        <v>2140</v>
      </c>
      <c r="T24" s="141" t="s">
        <v>161</v>
      </c>
      <c r="U24" s="30">
        <f t="shared" si="4"/>
        <v>0</v>
      </c>
      <c r="V24" s="31"/>
      <c r="W24" s="32">
        <f t="shared" si="3"/>
        <v>0</v>
      </c>
      <c r="X24" s="19"/>
      <c r="Y24" s="6"/>
      <c r="Z24" s="33"/>
      <c r="AA24" s="33"/>
      <c r="AB24" s="33"/>
    </row>
    <row r="25" spans="1:28" ht="29.1" customHeight="1" thickBot="1" x14ac:dyDescent="0.4">
      <c r="A25" s="148"/>
      <c r="B25" s="148" t="str">
        <f t="shared" si="6"/>
        <v>NO</v>
      </c>
      <c r="C25" s="171"/>
      <c r="D25" s="171"/>
      <c r="E25" s="171"/>
      <c r="F25" s="149"/>
      <c r="G25" s="23"/>
      <c r="H25" s="23"/>
      <c r="I25" s="23"/>
      <c r="J25" s="168"/>
      <c r="K25" s="168"/>
      <c r="L25" s="23"/>
      <c r="M25" s="168"/>
      <c r="N25" s="24"/>
      <c r="O25" s="25">
        <f t="shared" si="7"/>
        <v>0</v>
      </c>
      <c r="P25" s="26">
        <f t="shared" si="8"/>
        <v>0</v>
      </c>
      <c r="Q25" s="143">
        <f t="shared" si="9"/>
        <v>0</v>
      </c>
      <c r="R25" s="27"/>
      <c r="S25" s="28">
        <v>2142</v>
      </c>
      <c r="T25" s="141" t="s">
        <v>162</v>
      </c>
      <c r="U25" s="30">
        <f t="shared" si="4"/>
        <v>0</v>
      </c>
      <c r="V25" s="31"/>
      <c r="W25" s="32">
        <f t="shared" si="3"/>
        <v>0</v>
      </c>
      <c r="X25" s="19"/>
      <c r="Y25" s="6"/>
      <c r="Z25" s="33"/>
      <c r="AA25" s="33"/>
      <c r="AB25" s="33"/>
    </row>
    <row r="26" spans="1:28" ht="29.1" customHeight="1" thickBot="1" x14ac:dyDescent="0.4">
      <c r="A26" s="148"/>
      <c r="B26" s="148" t="str">
        <f t="shared" si="6"/>
        <v>NO</v>
      </c>
      <c r="C26" s="171"/>
      <c r="D26" s="171"/>
      <c r="E26" s="171"/>
      <c r="F26" s="149"/>
      <c r="G26" s="168"/>
      <c r="H26" s="168"/>
      <c r="I26" s="168"/>
      <c r="J26" s="168"/>
      <c r="K26" s="168"/>
      <c r="L26" s="23"/>
      <c r="M26" s="168"/>
      <c r="N26" s="24"/>
      <c r="O26" s="25">
        <f t="shared" si="7"/>
        <v>0</v>
      </c>
      <c r="P26" s="26">
        <f t="shared" si="8"/>
        <v>0</v>
      </c>
      <c r="Q26" s="143">
        <f t="shared" si="9"/>
        <v>0</v>
      </c>
      <c r="R26" s="27"/>
      <c r="S26" s="28">
        <v>2144</v>
      </c>
      <c r="T26" s="141" t="s">
        <v>163</v>
      </c>
      <c r="U26" s="30">
        <f t="shared" si="4"/>
        <v>0</v>
      </c>
      <c r="V26" s="31"/>
      <c r="W26" s="32">
        <f t="shared" si="3"/>
        <v>0</v>
      </c>
      <c r="X26" s="19"/>
      <c r="Y26" s="6"/>
      <c r="Z26" s="33"/>
      <c r="AA26" s="33"/>
      <c r="AB26" s="33"/>
    </row>
    <row r="27" spans="1:28" ht="29.1" customHeight="1" thickBot="1" x14ac:dyDescent="0.4">
      <c r="A27" s="148"/>
      <c r="B27" s="148" t="str">
        <f t="shared" si="6"/>
        <v>NO</v>
      </c>
      <c r="C27" s="171"/>
      <c r="D27" s="177"/>
      <c r="E27" s="171"/>
      <c r="F27" s="149"/>
      <c r="G27" s="23"/>
      <c r="H27" s="168"/>
      <c r="I27" s="168"/>
      <c r="J27" s="168"/>
      <c r="K27" s="168"/>
      <c r="L27" s="23"/>
      <c r="M27" s="168"/>
      <c r="N27" s="24"/>
      <c r="O27" s="25">
        <f t="shared" si="7"/>
        <v>0</v>
      </c>
      <c r="P27" s="26">
        <f t="shared" si="8"/>
        <v>0</v>
      </c>
      <c r="Q27" s="143">
        <f t="shared" si="9"/>
        <v>0</v>
      </c>
      <c r="R27" s="27"/>
      <c r="S27" s="28">
        <v>2186</v>
      </c>
      <c r="T27" s="141" t="s">
        <v>164</v>
      </c>
      <c r="U27" s="30">
        <f t="shared" si="4"/>
        <v>0</v>
      </c>
      <c r="V27" s="31"/>
      <c r="W27" s="32">
        <f t="shared" si="3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48"/>
      <c r="B28" s="148" t="str">
        <f t="shared" si="6"/>
        <v>NO</v>
      </c>
      <c r="C28" s="171"/>
      <c r="D28" s="171"/>
      <c r="E28" s="171"/>
      <c r="F28" s="149"/>
      <c r="G28" s="23"/>
      <c r="H28" s="168"/>
      <c r="I28" s="168"/>
      <c r="J28" s="168"/>
      <c r="K28" s="168"/>
      <c r="L28" s="23"/>
      <c r="M28" s="168"/>
      <c r="N28" s="24"/>
      <c r="O28" s="25">
        <f t="shared" si="7"/>
        <v>0</v>
      </c>
      <c r="P28" s="26">
        <f t="shared" si="8"/>
        <v>0</v>
      </c>
      <c r="Q28" s="143">
        <f t="shared" si="9"/>
        <v>0</v>
      </c>
      <c r="R28" s="27"/>
      <c r="S28" s="28">
        <v>2236</v>
      </c>
      <c r="T28" s="141" t="s">
        <v>165</v>
      </c>
      <c r="U28" s="30">
        <f t="shared" si="4"/>
        <v>0</v>
      </c>
      <c r="V28" s="31"/>
      <c r="W28" s="32">
        <f t="shared" si="3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48"/>
      <c r="B29" s="148" t="str">
        <f t="shared" si="6"/>
        <v>NO</v>
      </c>
      <c r="C29" s="171"/>
      <c r="D29" s="171"/>
      <c r="E29" s="171"/>
      <c r="F29" s="149"/>
      <c r="G29" s="23"/>
      <c r="H29" s="168"/>
      <c r="I29" s="168"/>
      <c r="J29" s="168"/>
      <c r="K29" s="168"/>
      <c r="L29" s="23"/>
      <c r="M29" s="168"/>
      <c r="N29" s="24"/>
      <c r="O29" s="25">
        <f t="shared" si="7"/>
        <v>0</v>
      </c>
      <c r="P29" s="26">
        <f t="shared" si="8"/>
        <v>0</v>
      </c>
      <c r="Q29" s="143">
        <f t="shared" si="9"/>
        <v>0</v>
      </c>
      <c r="R29" s="27"/>
      <c r="S29" s="28">
        <v>2272</v>
      </c>
      <c r="T29" s="141" t="s">
        <v>166</v>
      </c>
      <c r="U29" s="30">
        <f t="shared" si="4"/>
        <v>31</v>
      </c>
      <c r="V29" s="31"/>
      <c r="W29" s="32">
        <f t="shared" si="3"/>
        <v>31</v>
      </c>
      <c r="X29" s="19"/>
      <c r="Y29" s="6"/>
      <c r="Z29" s="6"/>
      <c r="AA29" s="6"/>
      <c r="AB29" s="6"/>
    </row>
    <row r="30" spans="1:28" ht="29.1" customHeight="1" thickBot="1" x14ac:dyDescent="0.4">
      <c r="A30" s="148"/>
      <c r="B30" s="148" t="str">
        <f t="shared" si="6"/>
        <v>NO</v>
      </c>
      <c r="C30" s="171"/>
      <c r="D30" s="171"/>
      <c r="E30" s="171"/>
      <c r="F30" s="149"/>
      <c r="G30" s="23"/>
      <c r="H30" s="23"/>
      <c r="I30" s="23"/>
      <c r="J30" s="23"/>
      <c r="K30" s="23"/>
      <c r="L30" s="23"/>
      <c r="M30" s="168"/>
      <c r="N30" s="24"/>
      <c r="O30" s="25">
        <f t="shared" si="7"/>
        <v>0</v>
      </c>
      <c r="P30" s="26">
        <f t="shared" si="8"/>
        <v>0</v>
      </c>
      <c r="Q30" s="143">
        <f t="shared" ref="Q30:Q31" si="10">SUM(F30:N30)</f>
        <v>0</v>
      </c>
      <c r="R30" s="27"/>
      <c r="S30" s="28">
        <v>2362</v>
      </c>
      <c r="T30" s="141" t="s">
        <v>167</v>
      </c>
      <c r="U30" s="30">
        <f t="shared" si="4"/>
        <v>0</v>
      </c>
      <c r="V30" s="31"/>
      <c r="W30" s="32">
        <f t="shared" si="3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48"/>
      <c r="B31" s="148" t="str">
        <f t="shared" si="6"/>
        <v>NO</v>
      </c>
      <c r="C31" s="171"/>
      <c r="D31" s="171"/>
      <c r="E31" s="171"/>
      <c r="F31" s="149"/>
      <c r="G31" s="23"/>
      <c r="H31" s="23"/>
      <c r="I31" s="23"/>
      <c r="J31" s="23"/>
      <c r="K31" s="23"/>
      <c r="L31" s="23"/>
      <c r="M31" s="168"/>
      <c r="N31" s="24"/>
      <c r="O31" s="25">
        <f t="shared" si="7"/>
        <v>0</v>
      </c>
      <c r="P31" s="26">
        <f t="shared" si="8"/>
        <v>0</v>
      </c>
      <c r="Q31" s="143">
        <f t="shared" si="10"/>
        <v>0</v>
      </c>
      <c r="R31" s="27"/>
      <c r="S31" s="28">
        <v>2397</v>
      </c>
      <c r="T31" s="141" t="s">
        <v>168</v>
      </c>
      <c r="U31" s="30">
        <f t="shared" si="4"/>
        <v>0</v>
      </c>
      <c r="V31" s="31"/>
      <c r="W31" s="32">
        <f t="shared" si="3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48"/>
      <c r="B32" s="148" t="str">
        <f t="shared" si="6"/>
        <v>NO</v>
      </c>
      <c r="C32" s="171"/>
      <c r="D32" s="171"/>
      <c r="E32" s="171"/>
      <c r="F32" s="170"/>
      <c r="G32" s="168"/>
      <c r="H32" s="168"/>
      <c r="I32" s="168"/>
      <c r="J32" s="168"/>
      <c r="K32" s="168"/>
      <c r="L32" s="23"/>
      <c r="M32" s="168"/>
      <c r="N32" s="24"/>
      <c r="O32" s="25">
        <f t="shared" si="7"/>
        <v>0</v>
      </c>
      <c r="P32" s="26">
        <f t="shared" si="8"/>
        <v>0</v>
      </c>
      <c r="Q32" s="143">
        <v>0</v>
      </c>
      <c r="R32" s="27"/>
      <c r="S32" s="28">
        <v>2403</v>
      </c>
      <c r="T32" s="141" t="s">
        <v>169</v>
      </c>
      <c r="U32" s="30">
        <f t="shared" si="4"/>
        <v>0</v>
      </c>
      <c r="V32" s="31"/>
      <c r="W32" s="32">
        <f t="shared" si="3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48"/>
      <c r="B33" s="148" t="str">
        <f t="shared" si="6"/>
        <v>NO</v>
      </c>
      <c r="C33" s="171"/>
      <c r="D33" s="171"/>
      <c r="E33" s="171"/>
      <c r="F33" s="149"/>
      <c r="G33" s="23"/>
      <c r="H33" s="23"/>
      <c r="I33" s="23"/>
      <c r="J33" s="23"/>
      <c r="K33" s="23"/>
      <c r="L33" s="23"/>
      <c r="M33" s="168"/>
      <c r="N33" s="24"/>
      <c r="O33" s="25">
        <f t="shared" si="7"/>
        <v>0</v>
      </c>
      <c r="P33" s="26">
        <f t="shared" si="8"/>
        <v>0</v>
      </c>
      <c r="Q33" s="143">
        <v>0</v>
      </c>
      <c r="R33" s="27"/>
      <c r="S33" s="28">
        <v>2415</v>
      </c>
      <c r="T33" s="141" t="s">
        <v>170</v>
      </c>
      <c r="U33" s="30">
        <f t="shared" si="4"/>
        <v>0</v>
      </c>
      <c r="V33" s="31"/>
      <c r="W33" s="32">
        <f t="shared" si="3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48"/>
      <c r="B34" s="148" t="str">
        <f t="shared" ref="B34:B41" si="11">IF(P34&lt;2,"NO","SI")</f>
        <v>NO</v>
      </c>
      <c r="C34" s="171"/>
      <c r="D34" s="171"/>
      <c r="E34" s="171"/>
      <c r="F34" s="149"/>
      <c r="G34" s="23"/>
      <c r="H34" s="23"/>
      <c r="I34" s="23"/>
      <c r="J34" s="23"/>
      <c r="K34" s="23"/>
      <c r="L34" s="23"/>
      <c r="M34" s="23"/>
      <c r="N34" s="24"/>
      <c r="O34" s="25">
        <f t="shared" ref="O34:O41" si="12">IF(P34=9,SUM(F34:N34)-SMALL(F34:N34,1)-SMALL(F34:N34,2),IF(P34=8,SUM(F34:N34)-SMALL(F34:N34,1),SUM(F34:N34)))</f>
        <v>0</v>
      </c>
      <c r="P34" s="26">
        <f t="shared" ref="P34:P41" si="13">COUNTA(F34:N34)</f>
        <v>0</v>
      </c>
      <c r="Q34" s="143">
        <f t="shared" ref="Q34:Q41" si="14">SUM(F34:N34)</f>
        <v>0</v>
      </c>
      <c r="R34" s="27"/>
      <c r="S34" s="28">
        <v>2446</v>
      </c>
      <c r="T34" s="141" t="s">
        <v>171</v>
      </c>
      <c r="U34" s="30">
        <f t="shared" si="4"/>
        <v>0</v>
      </c>
      <c r="V34" s="31"/>
      <c r="W34" s="32">
        <f t="shared" si="3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48"/>
      <c r="B35" s="148" t="str">
        <f t="shared" si="11"/>
        <v>NO</v>
      </c>
      <c r="C35" s="171"/>
      <c r="D35" s="171"/>
      <c r="E35" s="171"/>
      <c r="F35" s="149"/>
      <c r="G35" s="23"/>
      <c r="H35" s="23"/>
      <c r="I35" s="23"/>
      <c r="J35" s="23"/>
      <c r="K35" s="23"/>
      <c r="L35" s="23"/>
      <c r="M35" s="23"/>
      <c r="N35" s="24"/>
      <c r="O35" s="25">
        <f t="shared" si="12"/>
        <v>0</v>
      </c>
      <c r="P35" s="26">
        <f t="shared" si="13"/>
        <v>0</v>
      </c>
      <c r="Q35" s="143">
        <f t="shared" si="14"/>
        <v>0</v>
      </c>
      <c r="R35" s="27"/>
      <c r="S35" s="28">
        <v>2455</v>
      </c>
      <c r="T35" s="141" t="s">
        <v>172</v>
      </c>
      <c r="U35" s="30">
        <f t="shared" si="4"/>
        <v>0</v>
      </c>
      <c r="V35" s="31"/>
      <c r="W35" s="32">
        <f t="shared" ref="W35:W64" si="15">SUMIF($D$3:$D$59,S35,$O$3:$O$59)</f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48"/>
      <c r="B36" s="148" t="str">
        <f t="shared" si="11"/>
        <v>NO</v>
      </c>
      <c r="C36" s="171"/>
      <c r="D36" s="171"/>
      <c r="E36" s="171"/>
      <c r="F36" s="23"/>
      <c r="G36" s="23"/>
      <c r="H36" s="23"/>
      <c r="I36" s="23"/>
      <c r="J36" s="23"/>
      <c r="K36" s="23"/>
      <c r="L36" s="23"/>
      <c r="M36" s="23"/>
      <c r="N36" s="24"/>
      <c r="O36" s="25">
        <f t="shared" si="12"/>
        <v>0</v>
      </c>
      <c r="P36" s="26">
        <f t="shared" si="13"/>
        <v>0</v>
      </c>
      <c r="Q36" s="143">
        <f t="shared" si="14"/>
        <v>0</v>
      </c>
      <c r="R36" s="27"/>
      <c r="S36" s="28">
        <v>2513</v>
      </c>
      <c r="T36" s="141" t="s">
        <v>115</v>
      </c>
      <c r="U36" s="30">
        <f t="shared" si="4"/>
        <v>0</v>
      </c>
      <c r="V36" s="31"/>
      <c r="W36" s="32">
        <f t="shared" si="15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48"/>
      <c r="B37" s="148" t="str">
        <f t="shared" si="11"/>
        <v>NO</v>
      </c>
      <c r="C37" s="171"/>
      <c r="D37" s="171"/>
      <c r="E37" s="171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12"/>
        <v>0</v>
      </c>
      <c r="P37" s="26">
        <f t="shared" si="13"/>
        <v>0</v>
      </c>
      <c r="Q37" s="143">
        <f t="shared" si="14"/>
        <v>0</v>
      </c>
      <c r="R37" s="27"/>
      <c r="S37" s="28">
        <v>2521</v>
      </c>
      <c r="T37" s="141" t="s">
        <v>112</v>
      </c>
      <c r="U37" s="30">
        <f t="shared" si="4"/>
        <v>0</v>
      </c>
      <c r="V37" s="31"/>
      <c r="W37" s="32">
        <f t="shared" si="15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48"/>
      <c r="B38" s="148" t="str">
        <f t="shared" si="11"/>
        <v>NO</v>
      </c>
      <c r="C38" s="171"/>
      <c r="D38" s="171"/>
      <c r="E38" s="171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12"/>
        <v>0</v>
      </c>
      <c r="P38" s="26">
        <f t="shared" si="13"/>
        <v>0</v>
      </c>
      <c r="Q38" s="143">
        <f t="shared" si="14"/>
        <v>0</v>
      </c>
      <c r="R38" s="27"/>
      <c r="S38" s="28">
        <v>2526</v>
      </c>
      <c r="T38" s="141" t="s">
        <v>173</v>
      </c>
      <c r="U38" s="30">
        <f t="shared" si="4"/>
        <v>0</v>
      </c>
      <c r="V38" s="31"/>
      <c r="W38" s="32">
        <f t="shared" si="15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48"/>
      <c r="B39" s="148" t="str">
        <f t="shared" si="11"/>
        <v>NO</v>
      </c>
      <c r="C39" s="171"/>
      <c r="D39" s="171"/>
      <c r="E39" s="171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12"/>
        <v>0</v>
      </c>
      <c r="P39" s="26">
        <f t="shared" si="13"/>
        <v>0</v>
      </c>
      <c r="Q39" s="143">
        <f t="shared" si="14"/>
        <v>0</v>
      </c>
      <c r="R39" s="27"/>
      <c r="S39" s="28">
        <v>2609</v>
      </c>
      <c r="T39" s="141" t="s">
        <v>174</v>
      </c>
      <c r="U39" s="30">
        <f t="shared" si="4"/>
        <v>0</v>
      </c>
      <c r="V39" s="31"/>
      <c r="W39" s="32">
        <f t="shared" si="15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48"/>
      <c r="B40" s="148" t="str">
        <f t="shared" si="11"/>
        <v>NO</v>
      </c>
      <c r="C40" s="171"/>
      <c r="D40" s="171"/>
      <c r="E40" s="171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12"/>
        <v>0</v>
      </c>
      <c r="P40" s="26">
        <f t="shared" si="13"/>
        <v>0</v>
      </c>
      <c r="Q40" s="143">
        <f t="shared" si="14"/>
        <v>0</v>
      </c>
      <c r="R40" s="27"/>
      <c r="S40" s="28">
        <v>2612</v>
      </c>
      <c r="T40" s="141" t="s">
        <v>175</v>
      </c>
      <c r="U40" s="30">
        <f>SUMIF($D$3:$D$76,S40,$Q$3:$Q$76)</f>
        <v>45</v>
      </c>
      <c r="V40" s="31"/>
      <c r="W40" s="32">
        <f t="shared" si="15"/>
        <v>45</v>
      </c>
      <c r="X40" s="19"/>
      <c r="Y40" s="6"/>
      <c r="Z40" s="6"/>
      <c r="AA40" s="6"/>
      <c r="AB40" s="6"/>
    </row>
    <row r="41" spans="1:28" ht="29.1" customHeight="1" thickBot="1" x14ac:dyDescent="0.4">
      <c r="A41" s="148"/>
      <c r="B41" s="148" t="str">
        <f t="shared" si="11"/>
        <v>NO</v>
      </c>
      <c r="C41" s="171"/>
      <c r="D41" s="171"/>
      <c r="E41" s="171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12"/>
        <v>0</v>
      </c>
      <c r="P41" s="26">
        <f t="shared" si="13"/>
        <v>0</v>
      </c>
      <c r="Q41" s="143">
        <f t="shared" si="14"/>
        <v>0</v>
      </c>
      <c r="R41" s="27"/>
      <c r="S41" s="28">
        <v>2638</v>
      </c>
      <c r="T41" s="141" t="s">
        <v>176</v>
      </c>
      <c r="U41" s="30">
        <f t="shared" si="4"/>
        <v>25</v>
      </c>
      <c r="V41" s="31"/>
      <c r="W41" s="32">
        <f t="shared" si="15"/>
        <v>25</v>
      </c>
      <c r="X41" s="19"/>
      <c r="Y41" s="6"/>
      <c r="Z41" s="6"/>
      <c r="AA41" s="6"/>
      <c r="AB41" s="6"/>
    </row>
    <row r="42" spans="1:28" ht="29.1" customHeight="1" thickBot="1" x14ac:dyDescent="0.4">
      <c r="A42" s="148"/>
      <c r="B42" s="148" t="str">
        <f t="shared" ref="B42:B46" si="16">IF(P42&lt;2,"NO","SI")</f>
        <v>NO</v>
      </c>
      <c r="C42" s="171"/>
      <c r="D42" s="171"/>
      <c r="E42" s="171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ref="O42:O46" si="17">IF(P42=9,SUM(F42:N42)-SMALL(F42:N42,1)-SMALL(F42:N42,2),IF(P42=8,SUM(F42:N42)-SMALL(F42:N42,1),SUM(F42:N42)))</f>
        <v>0</v>
      </c>
      <c r="P42" s="26">
        <f t="shared" ref="P42:P46" si="18">COUNTA(F42:N42)</f>
        <v>0</v>
      </c>
      <c r="Q42" s="143">
        <f t="shared" ref="Q42:Q46" si="19">SUM(F42:N42)</f>
        <v>0</v>
      </c>
      <c r="R42" s="27"/>
      <c r="S42" s="28"/>
      <c r="T42" s="141"/>
      <c r="U42" s="30">
        <f t="shared" si="4"/>
        <v>0</v>
      </c>
      <c r="V42" s="31"/>
      <c r="W42" s="32">
        <f t="shared" si="15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48"/>
      <c r="B43" s="148" t="str">
        <f t="shared" si="16"/>
        <v>NO</v>
      </c>
      <c r="C43" s="157"/>
      <c r="D43" s="160"/>
      <c r="E43" s="157"/>
      <c r="F43" s="23"/>
      <c r="G43" s="23"/>
      <c r="H43" s="23"/>
      <c r="I43" s="23"/>
      <c r="J43" s="23"/>
      <c r="K43" s="23"/>
      <c r="L43" s="23"/>
      <c r="M43" s="23"/>
      <c r="N43" s="24"/>
      <c r="O43" s="25">
        <f t="shared" si="17"/>
        <v>0</v>
      </c>
      <c r="P43" s="26">
        <f t="shared" si="18"/>
        <v>0</v>
      </c>
      <c r="Q43" s="143">
        <f t="shared" si="19"/>
        <v>0</v>
      </c>
      <c r="R43" s="27"/>
      <c r="S43" s="28"/>
      <c r="T43" s="29"/>
      <c r="U43" s="30">
        <f t="shared" si="4"/>
        <v>0</v>
      </c>
      <c r="V43" s="31"/>
      <c r="W43" s="32">
        <f t="shared" si="15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48"/>
      <c r="B44" s="148" t="str">
        <f t="shared" si="16"/>
        <v>NO</v>
      </c>
      <c r="C44" s="157"/>
      <c r="D44" s="160"/>
      <c r="E44" s="157"/>
      <c r="F44" s="23"/>
      <c r="G44" s="23"/>
      <c r="H44" s="23"/>
      <c r="I44" s="23"/>
      <c r="J44" s="23"/>
      <c r="K44" s="23"/>
      <c r="L44" s="23"/>
      <c r="M44" s="23"/>
      <c r="N44" s="24"/>
      <c r="O44" s="25">
        <f t="shared" si="17"/>
        <v>0</v>
      </c>
      <c r="P44" s="26">
        <f t="shared" si="18"/>
        <v>0</v>
      </c>
      <c r="Q44" s="143">
        <f t="shared" si="19"/>
        <v>0</v>
      </c>
      <c r="R44" s="27"/>
      <c r="S44" s="28"/>
      <c r="T44" s="141"/>
      <c r="U44" s="30">
        <f t="shared" si="4"/>
        <v>0</v>
      </c>
      <c r="V44" s="31"/>
      <c r="W44" s="32">
        <f t="shared" si="15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48"/>
      <c r="B45" s="148" t="str">
        <f t="shared" si="16"/>
        <v>NO</v>
      </c>
      <c r="C45" s="20"/>
      <c r="D45" s="21"/>
      <c r="E45" s="22"/>
      <c r="F45" s="23"/>
      <c r="G45" s="23"/>
      <c r="H45" s="23"/>
      <c r="I45" s="23"/>
      <c r="J45" s="23"/>
      <c r="K45" s="23"/>
      <c r="L45" s="23"/>
      <c r="M45" s="23"/>
      <c r="N45" s="24"/>
      <c r="O45" s="25">
        <f t="shared" si="17"/>
        <v>0</v>
      </c>
      <c r="P45" s="26">
        <f t="shared" si="18"/>
        <v>0</v>
      </c>
      <c r="Q45" s="143">
        <f t="shared" si="19"/>
        <v>0</v>
      </c>
      <c r="R45" s="27"/>
      <c r="S45" s="28"/>
      <c r="T45" s="29"/>
      <c r="U45" s="30">
        <f t="shared" si="4"/>
        <v>0</v>
      </c>
      <c r="V45" s="31"/>
      <c r="W45" s="32">
        <f t="shared" si="15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48"/>
      <c r="B46" s="148" t="str">
        <f t="shared" si="16"/>
        <v>NO</v>
      </c>
      <c r="C46" s="20"/>
      <c r="D46" s="21"/>
      <c r="E46" s="22"/>
      <c r="F46" s="23"/>
      <c r="G46" s="23"/>
      <c r="H46" s="23"/>
      <c r="I46" s="23"/>
      <c r="J46" s="23"/>
      <c r="K46" s="23"/>
      <c r="L46" s="23"/>
      <c r="M46" s="23"/>
      <c r="N46" s="24"/>
      <c r="O46" s="25">
        <f t="shared" si="17"/>
        <v>0</v>
      </c>
      <c r="P46" s="26">
        <f t="shared" si="18"/>
        <v>0</v>
      </c>
      <c r="Q46" s="143">
        <f t="shared" si="19"/>
        <v>0</v>
      </c>
      <c r="R46" s="35"/>
      <c r="S46" s="28"/>
      <c r="T46" s="29"/>
      <c r="U46" s="30">
        <f t="shared" si="4"/>
        <v>0</v>
      </c>
      <c r="V46" s="31"/>
      <c r="W46" s="32">
        <f t="shared" si="15"/>
        <v>0</v>
      </c>
      <c r="X46" s="19"/>
      <c r="Y46" s="6"/>
      <c r="Z46" s="6"/>
      <c r="AA46" s="6"/>
      <c r="AB46" s="6"/>
    </row>
    <row r="47" spans="1:28" ht="29.1" customHeight="1" thickBot="1" x14ac:dyDescent="0.4">
      <c r="A47" s="148"/>
      <c r="B47" s="148" t="str">
        <f t="shared" ref="B47:B56" si="20">IF(P47&lt;2,"NO","SI")</f>
        <v>NO</v>
      </c>
      <c r="C47" s="132"/>
      <c r="D47" s="21"/>
      <c r="E47" s="62"/>
      <c r="F47" s="23"/>
      <c r="G47" s="23"/>
      <c r="H47" s="23"/>
      <c r="I47" s="23"/>
      <c r="J47" s="23"/>
      <c r="K47" s="23"/>
      <c r="L47" s="23"/>
      <c r="M47" s="23"/>
      <c r="N47" s="24"/>
      <c r="O47" s="25">
        <f t="shared" ref="O47:O52" si="21">IF(P47=9,SUM(F47:N47)-SMALL(F47:N47,1)-SMALL(F47:N47,2),IF(P47=8,SUM(F47:N47)-SMALL(F47:N47,1),SUM(F47:N47)))</f>
        <v>0</v>
      </c>
      <c r="P47" s="26">
        <f t="shared" ref="P47:P52" si="22">COUNTA(F47:N47)</f>
        <v>0</v>
      </c>
      <c r="Q47" s="143">
        <f t="shared" ref="Q47:Q52" si="23">SUM(F47:N47)</f>
        <v>0</v>
      </c>
      <c r="R47" s="35"/>
      <c r="S47" s="28"/>
      <c r="T47" s="29"/>
      <c r="U47" s="30">
        <f t="shared" si="4"/>
        <v>0</v>
      </c>
      <c r="V47" s="31"/>
      <c r="W47" s="32">
        <f t="shared" si="15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48"/>
      <c r="B48" s="148" t="str">
        <f t="shared" si="20"/>
        <v>NO</v>
      </c>
      <c r="C48" s="20"/>
      <c r="D48" s="21"/>
      <c r="E48" s="22"/>
      <c r="F48" s="23"/>
      <c r="G48" s="23"/>
      <c r="H48" s="23"/>
      <c r="I48" s="23"/>
      <c r="J48" s="23"/>
      <c r="K48" s="23"/>
      <c r="L48" s="23"/>
      <c r="M48" s="23"/>
      <c r="N48" s="24"/>
      <c r="O48" s="25">
        <f t="shared" si="21"/>
        <v>0</v>
      </c>
      <c r="P48" s="26">
        <f t="shared" si="22"/>
        <v>0</v>
      </c>
      <c r="Q48" s="143">
        <f t="shared" si="23"/>
        <v>0</v>
      </c>
      <c r="R48" s="19"/>
      <c r="S48" s="28"/>
      <c r="T48" s="29"/>
      <c r="U48" s="30">
        <f t="shared" si="4"/>
        <v>0</v>
      </c>
      <c r="V48" s="31"/>
      <c r="W48" s="32">
        <f t="shared" si="15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48"/>
      <c r="B49" s="148" t="str">
        <f t="shared" si="20"/>
        <v>NO</v>
      </c>
      <c r="C49" s="20"/>
      <c r="D49" s="21"/>
      <c r="E49" s="22"/>
      <c r="F49" s="23"/>
      <c r="G49" s="23"/>
      <c r="H49" s="23"/>
      <c r="I49" s="23"/>
      <c r="J49" s="23"/>
      <c r="K49" s="23"/>
      <c r="L49" s="23"/>
      <c r="M49" s="23"/>
      <c r="N49" s="24"/>
      <c r="O49" s="25">
        <f t="shared" si="21"/>
        <v>0</v>
      </c>
      <c r="P49" s="26">
        <f t="shared" si="22"/>
        <v>0</v>
      </c>
      <c r="Q49" s="143">
        <f t="shared" si="23"/>
        <v>0</v>
      </c>
      <c r="R49" s="19"/>
      <c r="S49" s="28"/>
      <c r="T49" s="29"/>
      <c r="U49" s="30">
        <f t="shared" si="4"/>
        <v>0</v>
      </c>
      <c r="V49" s="31"/>
      <c r="W49" s="32">
        <f t="shared" si="15"/>
        <v>0</v>
      </c>
      <c r="X49" s="38"/>
      <c r="Y49" s="6"/>
      <c r="Z49" s="6"/>
      <c r="AA49" s="6"/>
      <c r="AB49" s="6"/>
    </row>
    <row r="50" spans="1:28" ht="29.1" customHeight="1" thickBot="1" x14ac:dyDescent="0.4">
      <c r="A50" s="148"/>
      <c r="B50" s="148" t="str">
        <f t="shared" si="20"/>
        <v>NO</v>
      </c>
      <c r="C50" s="20"/>
      <c r="D50" s="21"/>
      <c r="E50" s="22"/>
      <c r="F50" s="23"/>
      <c r="G50" s="23"/>
      <c r="H50" s="23"/>
      <c r="I50" s="23"/>
      <c r="J50" s="23"/>
      <c r="K50" s="23"/>
      <c r="L50" s="23"/>
      <c r="M50" s="23"/>
      <c r="N50" s="24"/>
      <c r="O50" s="25">
        <f t="shared" si="21"/>
        <v>0</v>
      </c>
      <c r="P50" s="26">
        <f t="shared" si="22"/>
        <v>0</v>
      </c>
      <c r="Q50" s="143">
        <f t="shared" si="23"/>
        <v>0</v>
      </c>
      <c r="R50" s="19"/>
      <c r="S50" s="28"/>
      <c r="T50" s="29"/>
      <c r="U50" s="30">
        <f t="shared" si="4"/>
        <v>0</v>
      </c>
      <c r="V50" s="31"/>
      <c r="W50" s="32">
        <f t="shared" si="15"/>
        <v>0</v>
      </c>
      <c r="X50" s="6"/>
      <c r="Y50" s="6"/>
      <c r="Z50" s="6"/>
      <c r="AA50" s="6"/>
      <c r="AB50" s="6"/>
    </row>
    <row r="51" spans="1:28" ht="29.1" customHeight="1" thickBot="1" x14ac:dyDescent="0.4">
      <c r="A51" s="148"/>
      <c r="B51" s="148" t="str">
        <f t="shared" si="20"/>
        <v>NO</v>
      </c>
      <c r="C51" s="20"/>
      <c r="D51" s="21"/>
      <c r="E51" s="22"/>
      <c r="F51" s="23"/>
      <c r="G51" s="23"/>
      <c r="H51" s="23"/>
      <c r="I51" s="23"/>
      <c r="J51" s="23"/>
      <c r="K51" s="23"/>
      <c r="L51" s="23"/>
      <c r="M51" s="23"/>
      <c r="N51" s="24"/>
      <c r="O51" s="25">
        <f t="shared" si="21"/>
        <v>0</v>
      </c>
      <c r="P51" s="26">
        <f t="shared" si="22"/>
        <v>0</v>
      </c>
      <c r="Q51" s="143">
        <f t="shared" si="23"/>
        <v>0</v>
      </c>
      <c r="R51" s="19"/>
      <c r="S51" s="28"/>
      <c r="T51" s="29"/>
      <c r="U51" s="30">
        <f t="shared" si="4"/>
        <v>0</v>
      </c>
      <c r="V51" s="31"/>
      <c r="W51" s="32">
        <f t="shared" si="15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48"/>
      <c r="B52" s="148" t="str">
        <f t="shared" si="20"/>
        <v>NO</v>
      </c>
      <c r="C52" s="20"/>
      <c r="D52" s="21"/>
      <c r="E52" s="22"/>
      <c r="F52" s="23"/>
      <c r="G52" s="23"/>
      <c r="H52" s="23"/>
      <c r="I52" s="23"/>
      <c r="J52" s="23"/>
      <c r="K52" s="23"/>
      <c r="L52" s="23"/>
      <c r="M52" s="23"/>
      <c r="N52" s="24"/>
      <c r="O52" s="25">
        <f t="shared" si="21"/>
        <v>0</v>
      </c>
      <c r="P52" s="26">
        <f t="shared" si="22"/>
        <v>0</v>
      </c>
      <c r="Q52" s="143">
        <f t="shared" si="23"/>
        <v>0</v>
      </c>
      <c r="R52" s="19"/>
      <c r="S52" s="28"/>
      <c r="T52" s="29"/>
      <c r="U52" s="30">
        <f t="shared" si="4"/>
        <v>0</v>
      </c>
      <c r="V52" s="31"/>
      <c r="W52" s="32">
        <f t="shared" si="15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48"/>
      <c r="B53" s="148" t="str">
        <f t="shared" si="20"/>
        <v>NO</v>
      </c>
      <c r="C53" s="20"/>
      <c r="D53" s="21"/>
      <c r="E53" s="22"/>
      <c r="F53" s="23"/>
      <c r="G53" s="23"/>
      <c r="H53" s="23"/>
      <c r="I53" s="23"/>
      <c r="J53" s="23"/>
      <c r="K53" s="23"/>
      <c r="L53" s="23"/>
      <c r="M53" s="23"/>
      <c r="N53" s="24"/>
      <c r="O53" s="25">
        <f t="shared" ref="O53:O56" si="24">IF(P53=9,SUM(F53:N53)-SMALL(F53:N53,1)-SMALL(F53:N53,2),IF(P53=8,SUM(F53:N53)-SMALL(F53:N53,1),SUM(F53:N53)))</f>
        <v>0</v>
      </c>
      <c r="P53" s="26">
        <f t="shared" ref="P53:P56" si="25">COUNTA(F53:N53)</f>
        <v>0</v>
      </c>
      <c r="Q53" s="143">
        <f t="shared" ref="Q53:Q56" si="26">SUM(F53:N53)</f>
        <v>0</v>
      </c>
      <c r="R53" s="19"/>
      <c r="S53" s="28"/>
      <c r="T53" s="29"/>
      <c r="U53" s="30">
        <f t="shared" si="4"/>
        <v>0</v>
      </c>
      <c r="V53" s="31"/>
      <c r="W53" s="32">
        <f t="shared" si="15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48"/>
      <c r="B54" s="148" t="str">
        <f t="shared" si="20"/>
        <v>NO</v>
      </c>
      <c r="C54" s="20"/>
      <c r="D54" s="21"/>
      <c r="E54" s="22"/>
      <c r="F54" s="23"/>
      <c r="G54" s="23"/>
      <c r="H54" s="23"/>
      <c r="I54" s="23"/>
      <c r="J54" s="23"/>
      <c r="K54" s="23"/>
      <c r="L54" s="23"/>
      <c r="M54" s="23"/>
      <c r="N54" s="24"/>
      <c r="O54" s="25">
        <f t="shared" si="24"/>
        <v>0</v>
      </c>
      <c r="P54" s="26">
        <f t="shared" si="25"/>
        <v>0</v>
      </c>
      <c r="Q54" s="143">
        <f t="shared" si="26"/>
        <v>0</v>
      </c>
      <c r="R54" s="19"/>
      <c r="S54" s="28"/>
      <c r="T54" s="29"/>
      <c r="U54" s="30">
        <f t="shared" si="4"/>
        <v>0</v>
      </c>
      <c r="V54" s="31"/>
      <c r="W54" s="32">
        <f t="shared" si="15"/>
        <v>0</v>
      </c>
      <c r="X54" s="6"/>
      <c r="Y54" s="6"/>
      <c r="Z54" s="6"/>
      <c r="AA54" s="6"/>
      <c r="AB54" s="6"/>
    </row>
    <row r="55" spans="1:28" ht="29.1" customHeight="1" thickBot="1" x14ac:dyDescent="0.4">
      <c r="A55" s="148"/>
      <c r="B55" s="148" t="str">
        <f t="shared" si="20"/>
        <v>NO</v>
      </c>
      <c r="C55" s="20"/>
      <c r="D55" s="21"/>
      <c r="E55" s="22"/>
      <c r="F55" s="23"/>
      <c r="G55" s="23"/>
      <c r="H55" s="23"/>
      <c r="I55" s="23"/>
      <c r="J55" s="23"/>
      <c r="K55" s="23"/>
      <c r="L55" s="23"/>
      <c r="M55" s="23"/>
      <c r="N55" s="24"/>
      <c r="O55" s="25">
        <f t="shared" si="24"/>
        <v>0</v>
      </c>
      <c r="P55" s="26">
        <f t="shared" si="25"/>
        <v>0</v>
      </c>
      <c r="Q55" s="143">
        <f t="shared" si="26"/>
        <v>0</v>
      </c>
      <c r="R55" s="19"/>
      <c r="S55" s="28"/>
      <c r="T55" s="29"/>
      <c r="U55" s="30">
        <f t="shared" si="4"/>
        <v>0</v>
      </c>
      <c r="V55" s="31"/>
      <c r="W55" s="32">
        <f t="shared" si="15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148"/>
      <c r="B56" s="148" t="str">
        <f t="shared" si="20"/>
        <v>NO</v>
      </c>
      <c r="C56" s="20"/>
      <c r="D56" s="21"/>
      <c r="E56" s="22"/>
      <c r="F56" s="23"/>
      <c r="G56" s="23"/>
      <c r="H56" s="23"/>
      <c r="I56" s="23"/>
      <c r="J56" s="23"/>
      <c r="K56" s="23"/>
      <c r="L56" s="23"/>
      <c r="M56" s="23"/>
      <c r="N56" s="24"/>
      <c r="O56" s="25">
        <f t="shared" si="24"/>
        <v>0</v>
      </c>
      <c r="P56" s="26">
        <f t="shared" si="25"/>
        <v>0</v>
      </c>
      <c r="Q56" s="143">
        <f t="shared" si="26"/>
        <v>0</v>
      </c>
      <c r="R56" s="19"/>
      <c r="S56" s="28"/>
      <c r="T56" s="29"/>
      <c r="U56" s="30">
        <f t="shared" si="4"/>
        <v>0</v>
      </c>
      <c r="V56" s="31"/>
      <c r="W56" s="32">
        <f t="shared" si="15"/>
        <v>0</v>
      </c>
      <c r="X56" s="6"/>
      <c r="Y56" s="6"/>
      <c r="Z56" s="6"/>
      <c r="AA56" s="6"/>
      <c r="AB56" s="6"/>
    </row>
    <row r="57" spans="1:28" ht="29.1" customHeight="1" thickBot="1" x14ac:dyDescent="0.45">
      <c r="A57" s="42"/>
      <c r="B57" s="42">
        <f>COUNTIF(B3:B56,"SI")</f>
        <v>5</v>
      </c>
      <c r="C57" s="42">
        <f>COUNTA(C3:C56)</f>
        <v>5</v>
      </c>
      <c r="D57" s="42"/>
      <c r="E57" s="43"/>
      <c r="F57" s="42">
        <f t="shared" ref="F57:N57" si="27">COUNTA(F3:F56)</f>
        <v>5</v>
      </c>
      <c r="G57" s="42">
        <f t="shared" si="27"/>
        <v>0</v>
      </c>
      <c r="H57" s="42">
        <f t="shared" si="27"/>
        <v>0</v>
      </c>
      <c r="I57" s="42">
        <f t="shared" si="27"/>
        <v>0</v>
      </c>
      <c r="J57" s="42">
        <f t="shared" si="27"/>
        <v>0</v>
      </c>
      <c r="K57" s="42">
        <f t="shared" si="27"/>
        <v>0</v>
      </c>
      <c r="L57" s="42">
        <f t="shared" si="27"/>
        <v>0</v>
      </c>
      <c r="M57" s="42">
        <f t="shared" si="27"/>
        <v>0</v>
      </c>
      <c r="N57" s="42">
        <f t="shared" si="27"/>
        <v>0</v>
      </c>
      <c r="O57" s="45">
        <f>SUM(O3:O56)</f>
        <v>136</v>
      </c>
      <c r="P57" s="46"/>
      <c r="Q57" s="26">
        <f>SUM(Q3:Q56)</f>
        <v>136</v>
      </c>
      <c r="R57" s="19"/>
      <c r="S57" s="28"/>
      <c r="T57" s="29"/>
      <c r="U57" s="30">
        <f t="shared" si="4"/>
        <v>0</v>
      </c>
      <c r="V57" s="31"/>
      <c r="W57" s="32">
        <f t="shared" si="15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47"/>
      <c r="P58" s="6"/>
      <c r="Q58" s="47"/>
      <c r="R58" s="19"/>
      <c r="S58" s="28"/>
      <c r="T58" s="29"/>
      <c r="U58" s="30">
        <f t="shared" si="4"/>
        <v>0</v>
      </c>
      <c r="V58" s="31"/>
      <c r="W58" s="32">
        <f t="shared" si="15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19"/>
      <c r="S59" s="28"/>
      <c r="T59" s="141"/>
      <c r="U59" s="30">
        <f t="shared" si="4"/>
        <v>0</v>
      </c>
      <c r="V59" s="31"/>
      <c r="W59" s="32">
        <f t="shared" si="15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183"/>
      <c r="B60" s="6"/>
      <c r="C60" s="70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2"/>
      <c r="P60" s="6"/>
      <c r="Q60" s="6"/>
      <c r="R60" s="19"/>
      <c r="S60" s="28"/>
      <c r="T60" s="29"/>
      <c r="U60" s="30">
        <f t="shared" si="4"/>
        <v>0</v>
      </c>
      <c r="V60" s="31"/>
      <c r="W60" s="32">
        <f t="shared" si="15"/>
        <v>0</v>
      </c>
      <c r="X60" s="6"/>
      <c r="Y60" s="6"/>
      <c r="Z60" s="6"/>
      <c r="AA60" s="6"/>
      <c r="AB60" s="6"/>
    </row>
    <row r="61" spans="1:28" ht="29.1" customHeight="1" thickBot="1" x14ac:dyDescent="0.4">
      <c r="R61" s="19"/>
      <c r="S61" s="28"/>
      <c r="T61" s="29"/>
      <c r="U61" s="30">
        <f t="shared" si="4"/>
        <v>0</v>
      </c>
      <c r="V61" s="31"/>
      <c r="W61" s="32">
        <f t="shared" si="15"/>
        <v>0</v>
      </c>
      <c r="X61" s="6"/>
      <c r="Y61" s="6"/>
      <c r="Z61" s="6"/>
      <c r="AA61" s="6"/>
      <c r="AB61" s="6"/>
    </row>
    <row r="62" spans="1:28" ht="29.1" customHeight="1" thickBot="1" x14ac:dyDescent="0.4">
      <c r="R62" s="19"/>
      <c r="S62" s="28"/>
      <c r="T62" s="141"/>
      <c r="U62" s="30">
        <f t="shared" si="4"/>
        <v>0</v>
      </c>
      <c r="V62" s="31"/>
      <c r="W62" s="32">
        <f t="shared" si="15"/>
        <v>0</v>
      </c>
      <c r="X62" s="6"/>
      <c r="Y62" s="6"/>
      <c r="Z62" s="6"/>
      <c r="AA62" s="6"/>
      <c r="AB62" s="6"/>
    </row>
    <row r="63" spans="1:28" ht="29.1" customHeight="1" thickBot="1" x14ac:dyDescent="0.4">
      <c r="R63" s="19"/>
      <c r="S63" s="28"/>
      <c r="T63" s="29"/>
      <c r="U63" s="30">
        <f t="shared" si="4"/>
        <v>0</v>
      </c>
      <c r="V63" s="31"/>
      <c r="W63" s="32">
        <f t="shared" si="15"/>
        <v>0</v>
      </c>
      <c r="X63" s="6"/>
      <c r="Y63" s="6"/>
      <c r="Z63" s="6"/>
      <c r="AA63" s="6"/>
      <c r="AB63" s="6"/>
    </row>
    <row r="64" spans="1:28" ht="29.1" customHeight="1" thickBot="1" x14ac:dyDescent="0.4">
      <c r="R64" s="19"/>
      <c r="S64" s="28"/>
      <c r="T64" s="29"/>
      <c r="U64" s="30">
        <f t="shared" si="4"/>
        <v>0</v>
      </c>
      <c r="V64" s="31"/>
      <c r="W64" s="32">
        <f t="shared" si="15"/>
        <v>0</v>
      </c>
      <c r="X64" s="6"/>
      <c r="Y64" s="6"/>
      <c r="Z64" s="6"/>
      <c r="AA64" s="6"/>
      <c r="AB64" s="6"/>
    </row>
    <row r="65" spans="18:28" ht="29.1" customHeight="1" x14ac:dyDescent="0.35">
      <c r="R65" s="19"/>
      <c r="S65" s="6"/>
      <c r="T65" s="6"/>
      <c r="U65" s="39">
        <f>SUM(U3:U64)</f>
        <v>136</v>
      </c>
      <c r="V65" s="6"/>
      <c r="W65" s="41">
        <f>SUM(W3:W64)</f>
        <v>136</v>
      </c>
      <c r="X65" s="6"/>
      <c r="Y65" s="6"/>
      <c r="Z65" s="6"/>
      <c r="AA65" s="6"/>
      <c r="AB65" s="6"/>
    </row>
    <row r="66" spans="18:28" ht="29.1" customHeight="1" x14ac:dyDescent="0.2">
      <c r="R66" s="19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8:28" ht="29.1" customHeight="1" x14ac:dyDescent="0.2">
      <c r="R67" s="19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8:28" ht="29.1" customHeight="1" x14ac:dyDescent="0.2">
      <c r="R68" s="19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8:28" ht="29.1" customHeight="1" x14ac:dyDescent="0.2">
      <c r="R69" s="19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8:28" ht="29.1" customHeight="1" x14ac:dyDescent="0.2">
      <c r="R70" s="19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8:28" ht="29.1" customHeight="1" x14ac:dyDescent="0.2">
      <c r="R71" s="19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8:28" ht="16.149999999999999" customHeight="1" x14ac:dyDescent="0.2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8:28" ht="15.6" customHeight="1" x14ac:dyDescent="0.2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8:28" ht="15.6" customHeight="1" x14ac:dyDescent="0.2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8:28" ht="18.600000000000001" customHeight="1" x14ac:dyDescent="0.2">
      <c r="S75" s="6"/>
      <c r="T75" s="6"/>
      <c r="U75" s="6"/>
      <c r="V75" s="6"/>
      <c r="W75" s="6"/>
    </row>
    <row r="76" spans="18:28" ht="18.600000000000001" customHeight="1" x14ac:dyDescent="0.2">
      <c r="S76" s="6"/>
      <c r="T76" s="6"/>
    </row>
    <row r="77" spans="18:28" ht="18.600000000000001" customHeight="1" x14ac:dyDescent="0.2">
      <c r="S77" s="6"/>
      <c r="T77" s="6"/>
    </row>
    <row r="78" spans="18:28" ht="18.600000000000001" customHeight="1" x14ac:dyDescent="0.2">
      <c r="S78" s="6"/>
      <c r="T78" s="6"/>
    </row>
    <row r="79" spans="18:28" ht="18.600000000000001" customHeight="1" x14ac:dyDescent="0.2">
      <c r="S79" s="6"/>
      <c r="T79" s="6"/>
    </row>
  </sheetData>
  <sortState xmlns:xlrd2="http://schemas.microsoft.com/office/spreadsheetml/2017/richdata2" ref="A3:Q22">
    <sortCondition descending="1" ref="O3:O22"/>
  </sortState>
  <mergeCells count="1">
    <mergeCell ref="B1:G1"/>
  </mergeCells>
  <phoneticPr fontId="20" type="noConversion"/>
  <conditionalFormatting sqref="A3:B56">
    <cfRule type="containsText" dxfId="37" priority="1" stopIfTrue="1" operator="containsText" text="SI">
      <formula>NOT(ISERROR(SEARCH("SI",A3)))</formula>
    </cfRule>
    <cfRule type="containsText" dxfId="36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Roman,Regular"&amp;12&amp;K000000CU M</oddHeader>
    <oddFooter>&amp;L&amp;"Helvetica,Regular"&amp;12&amp;K000000&amp;P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Z93"/>
  <sheetViews>
    <sheetView showGridLines="0" zoomScale="40" zoomScaleNormal="4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U3" sqref="U3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4.85546875" style="1" bestFit="1" customWidth="1"/>
    <col min="4" max="4" width="12.42578125" style="250" customWidth="1"/>
    <col min="5" max="5" width="72.28515625" style="1" bestFit="1" customWidth="1"/>
    <col min="6" max="6" width="22.85546875" style="1" customWidth="1"/>
    <col min="7" max="7" width="23" style="1" customWidth="1"/>
    <col min="8" max="8" width="23.140625" style="1" customWidth="1"/>
    <col min="9" max="9" width="23" style="1" customWidth="1"/>
    <col min="10" max="14" width="23.140625" style="1" customWidth="1"/>
    <col min="15" max="15" width="1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3.42578125" style="1" customWidth="1"/>
    <col min="24" max="25" width="11.42578125" style="1" customWidth="1"/>
    <col min="26" max="26" width="34.85546875" style="1" customWidth="1"/>
    <col min="27" max="27" width="11.42578125" style="1" customWidth="1"/>
    <col min="28" max="28" width="53.42578125" style="1" customWidth="1"/>
    <col min="29" max="260" width="11.42578125" style="1" customWidth="1"/>
  </cols>
  <sheetData>
    <row r="1" spans="1:28" ht="28.5" customHeight="1" thickBot="1" x14ac:dyDescent="0.45">
      <c r="A1"/>
      <c r="B1" s="272" t="s">
        <v>74</v>
      </c>
      <c r="C1" s="273"/>
      <c r="D1" s="273"/>
      <c r="E1" s="273"/>
      <c r="F1" s="273"/>
      <c r="G1" s="274"/>
      <c r="H1" s="57"/>
      <c r="I1" s="58"/>
      <c r="J1" s="58"/>
      <c r="K1" s="58"/>
      <c r="L1" s="58"/>
      <c r="M1" s="58"/>
      <c r="N1" s="58"/>
      <c r="O1" s="5"/>
      <c r="P1" s="5"/>
      <c r="Q1" s="59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56" t="s">
        <v>114</v>
      </c>
      <c r="B2" s="8" t="s">
        <v>69</v>
      </c>
      <c r="C2" s="156" t="s">
        <v>1</v>
      </c>
      <c r="D2" s="241" t="s">
        <v>70</v>
      </c>
      <c r="E2" s="156" t="s">
        <v>3</v>
      </c>
      <c r="F2" s="9" t="s">
        <v>136</v>
      </c>
      <c r="G2" s="9" t="s">
        <v>137</v>
      </c>
      <c r="H2" s="9" t="s">
        <v>138</v>
      </c>
      <c r="I2" s="9" t="s">
        <v>139</v>
      </c>
      <c r="J2" s="9" t="s">
        <v>140</v>
      </c>
      <c r="K2" s="9" t="s">
        <v>141</v>
      </c>
      <c r="L2" s="9"/>
      <c r="M2" s="9"/>
      <c r="N2" s="10"/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60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">
      <c r="A3" s="171">
        <v>130228</v>
      </c>
      <c r="B3" s="148" t="s">
        <v>109</v>
      </c>
      <c r="C3" s="171" t="s">
        <v>192</v>
      </c>
      <c r="D3" s="240">
        <v>2057</v>
      </c>
      <c r="E3" s="171" t="s">
        <v>159</v>
      </c>
      <c r="F3" s="158">
        <v>45</v>
      </c>
      <c r="G3" s="161"/>
      <c r="H3" s="161"/>
      <c r="I3" s="161"/>
      <c r="J3" s="161"/>
      <c r="K3" s="192"/>
      <c r="L3" s="140"/>
      <c r="M3" s="192"/>
      <c r="N3" s="24"/>
      <c r="O3" s="25">
        <f t="shared" ref="O3:O21" si="0">IF(P3=9,SUM(F3:N3)-SMALL(F3:N3,1)-SMALL(F3:N3,2),IF(P3=8,SUM(F3:N3)-SMALL(F3:N3,1),SUM(F3:N3)))</f>
        <v>45</v>
      </c>
      <c r="P3" s="26">
        <f t="shared" ref="P3:P21" si="1">COUNTA(F3:N3)</f>
        <v>1</v>
      </c>
      <c r="Q3" s="143">
        <f t="shared" ref="Q3:Q19" si="2">SUM(F3:N3)</f>
        <v>45</v>
      </c>
      <c r="R3" s="27"/>
      <c r="S3" s="28">
        <v>10</v>
      </c>
      <c r="T3" s="141" t="s">
        <v>142</v>
      </c>
      <c r="U3" s="30">
        <f>SUMIF($D$3:$D$76,S3,$Q$3:$Q$76)</f>
        <v>0</v>
      </c>
      <c r="V3" s="31"/>
      <c r="W3" s="32">
        <f>SUMIF($D$3:$D$76,S3,$O$3:$O$76)</f>
        <v>0</v>
      </c>
      <c r="X3" s="19"/>
      <c r="Y3" s="33"/>
      <c r="Z3" s="33"/>
      <c r="AA3" s="33"/>
      <c r="AB3" s="33"/>
    </row>
    <row r="4" spans="1:28" ht="29.1" customHeight="1" thickBot="1" x14ac:dyDescent="0.4">
      <c r="A4" s="171"/>
      <c r="B4" s="148" t="str">
        <f t="shared" ref="B4:B21" si="3">IF(P4&lt;2,"NO","SI")</f>
        <v>NO</v>
      </c>
      <c r="C4" s="171"/>
      <c r="D4" s="240"/>
      <c r="E4" s="171"/>
      <c r="F4" s="158"/>
      <c r="G4" s="161"/>
      <c r="H4" s="161"/>
      <c r="I4" s="161"/>
      <c r="J4" s="161"/>
      <c r="K4" s="192"/>
      <c r="L4" s="140"/>
      <c r="M4" s="192"/>
      <c r="N4" s="24"/>
      <c r="O4" s="25">
        <f t="shared" si="0"/>
        <v>0</v>
      </c>
      <c r="P4" s="26">
        <f t="shared" si="1"/>
        <v>0</v>
      </c>
      <c r="Q4" s="143">
        <f t="shared" si="2"/>
        <v>0</v>
      </c>
      <c r="R4" s="27"/>
      <c r="S4" s="28">
        <v>48</v>
      </c>
      <c r="T4" s="141" t="s">
        <v>143</v>
      </c>
      <c r="U4" s="30">
        <f t="shared" ref="U4:U64" si="4">SUMIF($D$3:$D$76,S4,$Q$3:$Q$76)</f>
        <v>0</v>
      </c>
      <c r="V4" s="31"/>
      <c r="W4" s="32">
        <f t="shared" ref="W4:W64" si="5">SUMIF($D$3:$D$76,S4,$O$3:$O$76)</f>
        <v>0</v>
      </c>
      <c r="X4" s="19"/>
      <c r="Y4" s="33"/>
      <c r="Z4" s="33"/>
      <c r="AA4" s="33"/>
      <c r="AB4" s="33"/>
    </row>
    <row r="5" spans="1:28" ht="29.1" customHeight="1" thickBot="1" x14ac:dyDescent="0.4">
      <c r="A5" s="171"/>
      <c r="B5" s="148" t="str">
        <f t="shared" si="3"/>
        <v>NO</v>
      </c>
      <c r="C5" s="171"/>
      <c r="D5" s="240"/>
      <c r="E5" s="171"/>
      <c r="F5" s="158"/>
      <c r="G5" s="161"/>
      <c r="H5" s="161"/>
      <c r="I5" s="161"/>
      <c r="J5" s="161"/>
      <c r="K5" s="192"/>
      <c r="L5" s="140"/>
      <c r="M5" s="192"/>
      <c r="N5" s="24"/>
      <c r="O5" s="25">
        <f t="shared" si="0"/>
        <v>0</v>
      </c>
      <c r="P5" s="26">
        <f t="shared" si="1"/>
        <v>0</v>
      </c>
      <c r="Q5" s="143">
        <f t="shared" si="2"/>
        <v>0</v>
      </c>
      <c r="R5" s="27"/>
      <c r="S5" s="28">
        <v>1132</v>
      </c>
      <c r="T5" s="141" t="s">
        <v>144</v>
      </c>
      <c r="U5" s="30">
        <f t="shared" si="4"/>
        <v>0</v>
      </c>
      <c r="V5" s="31"/>
      <c r="W5" s="32">
        <f t="shared" si="5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71"/>
      <c r="B6" s="148" t="str">
        <f t="shared" si="3"/>
        <v>NO</v>
      </c>
      <c r="C6" s="171"/>
      <c r="D6" s="240"/>
      <c r="E6" s="171"/>
      <c r="F6" s="158"/>
      <c r="G6" s="161"/>
      <c r="H6" s="161"/>
      <c r="I6" s="161"/>
      <c r="J6" s="161"/>
      <c r="K6" s="192"/>
      <c r="L6" s="140"/>
      <c r="M6" s="192"/>
      <c r="N6" s="24"/>
      <c r="O6" s="25">
        <f t="shared" si="0"/>
        <v>0</v>
      </c>
      <c r="P6" s="26">
        <f t="shared" si="1"/>
        <v>0</v>
      </c>
      <c r="Q6" s="143">
        <f t="shared" si="2"/>
        <v>0</v>
      </c>
      <c r="R6" s="27"/>
      <c r="S6" s="28">
        <v>1140</v>
      </c>
      <c r="T6" s="141" t="s">
        <v>145</v>
      </c>
      <c r="U6" s="30">
        <f t="shared" si="4"/>
        <v>0</v>
      </c>
      <c r="V6" s="31"/>
      <c r="W6" s="32">
        <f t="shared" si="5"/>
        <v>0</v>
      </c>
      <c r="X6" s="19"/>
      <c r="Y6" s="33"/>
      <c r="Z6" s="33"/>
      <c r="AA6" s="33"/>
      <c r="AB6" s="33"/>
    </row>
    <row r="7" spans="1:28" ht="29.1" customHeight="1" thickBot="1" x14ac:dyDescent="0.45">
      <c r="A7" s="171"/>
      <c r="B7" s="148" t="str">
        <f t="shared" si="3"/>
        <v>NO</v>
      </c>
      <c r="C7" s="171"/>
      <c r="D7" s="240"/>
      <c r="E7" s="171"/>
      <c r="F7" s="158"/>
      <c r="G7" s="161"/>
      <c r="H7" s="161"/>
      <c r="I7" s="161"/>
      <c r="J7" s="161"/>
      <c r="K7" s="192"/>
      <c r="L7" s="140"/>
      <c r="M7" s="192"/>
      <c r="N7" s="154"/>
      <c r="O7" s="155">
        <f t="shared" si="0"/>
        <v>0</v>
      </c>
      <c r="P7" s="26">
        <f t="shared" si="1"/>
        <v>0</v>
      </c>
      <c r="Q7" s="143">
        <f t="shared" si="2"/>
        <v>0</v>
      </c>
      <c r="R7" s="27"/>
      <c r="S7" s="28">
        <v>1172</v>
      </c>
      <c r="T7" s="141" t="s">
        <v>146</v>
      </c>
      <c r="U7" s="30">
        <f t="shared" si="4"/>
        <v>0</v>
      </c>
      <c r="V7" s="31"/>
      <c r="W7" s="32">
        <f t="shared" si="5"/>
        <v>0</v>
      </c>
      <c r="X7" s="19"/>
      <c r="Y7" s="6"/>
      <c r="Z7" s="6"/>
      <c r="AA7" s="6"/>
      <c r="AB7" s="6"/>
    </row>
    <row r="8" spans="1:28" ht="29.1" customHeight="1" thickBot="1" x14ac:dyDescent="0.4">
      <c r="A8" s="171"/>
      <c r="B8" s="148" t="str">
        <f t="shared" si="3"/>
        <v>NO</v>
      </c>
      <c r="C8" s="171"/>
      <c r="D8" s="240"/>
      <c r="E8" s="171"/>
      <c r="F8" s="158"/>
      <c r="G8" s="161"/>
      <c r="H8" s="161"/>
      <c r="I8" s="161"/>
      <c r="J8" s="161"/>
      <c r="K8" s="192"/>
      <c r="L8" s="140"/>
      <c r="M8" s="192"/>
      <c r="N8" s="24"/>
      <c r="O8" s="25">
        <f t="shared" si="0"/>
        <v>0</v>
      </c>
      <c r="P8" s="26">
        <f t="shared" si="1"/>
        <v>0</v>
      </c>
      <c r="Q8" s="143">
        <f t="shared" si="2"/>
        <v>0</v>
      </c>
      <c r="R8" s="27"/>
      <c r="S8" s="28">
        <v>1174</v>
      </c>
      <c r="T8" s="141" t="s">
        <v>147</v>
      </c>
      <c r="U8" s="30">
        <f t="shared" si="4"/>
        <v>0</v>
      </c>
      <c r="V8" s="31"/>
      <c r="W8" s="32">
        <f t="shared" si="5"/>
        <v>0</v>
      </c>
      <c r="X8" s="19"/>
      <c r="Y8" s="6"/>
      <c r="Z8" s="6"/>
      <c r="AA8" s="6"/>
      <c r="AB8" s="6"/>
    </row>
    <row r="9" spans="1:28" ht="29.1" customHeight="1" thickBot="1" x14ac:dyDescent="0.4">
      <c r="A9" s="171"/>
      <c r="B9" s="148" t="str">
        <f t="shared" si="3"/>
        <v>NO</v>
      </c>
      <c r="C9" s="171"/>
      <c r="D9" s="240"/>
      <c r="E9" s="171"/>
      <c r="F9" s="158"/>
      <c r="G9" s="161"/>
      <c r="H9" s="161"/>
      <c r="I9" s="161"/>
      <c r="J9" s="161"/>
      <c r="K9" s="192"/>
      <c r="L9" s="140"/>
      <c r="M9" s="192"/>
      <c r="N9" s="24"/>
      <c r="O9" s="25">
        <f t="shared" si="0"/>
        <v>0</v>
      </c>
      <c r="P9" s="26">
        <f t="shared" si="1"/>
        <v>0</v>
      </c>
      <c r="Q9" s="143">
        <f t="shared" si="2"/>
        <v>0</v>
      </c>
      <c r="R9" s="27"/>
      <c r="S9" s="28">
        <v>1180</v>
      </c>
      <c r="T9" s="141" t="s">
        <v>148</v>
      </c>
      <c r="U9" s="30">
        <f t="shared" si="4"/>
        <v>0</v>
      </c>
      <c r="V9" s="31"/>
      <c r="W9" s="32">
        <f t="shared" si="5"/>
        <v>0</v>
      </c>
      <c r="X9" s="19"/>
      <c r="Y9" s="6"/>
      <c r="Z9" s="6"/>
      <c r="AA9" s="6"/>
      <c r="AB9" s="6"/>
    </row>
    <row r="10" spans="1:28" ht="29.1" customHeight="1" thickBot="1" x14ac:dyDescent="0.4">
      <c r="A10" s="171"/>
      <c r="B10" s="148" t="str">
        <f t="shared" si="3"/>
        <v>NO</v>
      </c>
      <c r="C10" s="171"/>
      <c r="D10" s="240"/>
      <c r="E10" s="171"/>
      <c r="F10" s="158"/>
      <c r="G10" s="161"/>
      <c r="H10" s="161"/>
      <c r="I10" s="161"/>
      <c r="J10" s="161"/>
      <c r="K10" s="192"/>
      <c r="L10" s="140"/>
      <c r="M10" s="192"/>
      <c r="N10" s="24"/>
      <c r="O10" s="25">
        <f t="shared" si="0"/>
        <v>0</v>
      </c>
      <c r="P10" s="26">
        <f t="shared" si="1"/>
        <v>0</v>
      </c>
      <c r="Q10" s="143">
        <f t="shared" si="2"/>
        <v>0</v>
      </c>
      <c r="R10" s="27"/>
      <c r="S10" s="28">
        <v>1298</v>
      </c>
      <c r="T10" s="141" t="s">
        <v>149</v>
      </c>
      <c r="U10" s="30">
        <f t="shared" si="4"/>
        <v>0</v>
      </c>
      <c r="V10" s="31"/>
      <c r="W10" s="32">
        <f t="shared" si="5"/>
        <v>0</v>
      </c>
      <c r="X10" s="19"/>
      <c r="Y10" s="6"/>
      <c r="Z10" s="6"/>
      <c r="AA10" s="6"/>
      <c r="AB10" s="6"/>
    </row>
    <row r="11" spans="1:28" ht="29.1" customHeight="1" thickBot="1" x14ac:dyDescent="0.45">
      <c r="A11" s="171"/>
      <c r="B11" s="148" t="str">
        <f t="shared" si="3"/>
        <v>NO</v>
      </c>
      <c r="C11" s="171"/>
      <c r="D11" s="240"/>
      <c r="E11" s="171"/>
      <c r="F11" s="158"/>
      <c r="G11" s="161"/>
      <c r="H11" s="161"/>
      <c r="I11" s="161"/>
      <c r="J11" s="161"/>
      <c r="K11" s="192"/>
      <c r="L11" s="140"/>
      <c r="M11" s="192"/>
      <c r="N11" s="154"/>
      <c r="O11" s="155">
        <f t="shared" si="0"/>
        <v>0</v>
      </c>
      <c r="P11" s="26">
        <f t="shared" si="1"/>
        <v>0</v>
      </c>
      <c r="Q11" s="143">
        <f t="shared" si="2"/>
        <v>0</v>
      </c>
      <c r="R11" s="27"/>
      <c r="S11" s="28">
        <v>1317</v>
      </c>
      <c r="T11" s="141" t="s">
        <v>150</v>
      </c>
      <c r="U11" s="30">
        <f t="shared" si="4"/>
        <v>0</v>
      </c>
      <c r="V11" s="31"/>
      <c r="W11" s="32">
        <f t="shared" si="5"/>
        <v>0</v>
      </c>
      <c r="X11" s="19"/>
      <c r="Y11" s="6"/>
      <c r="Z11" s="6"/>
      <c r="AA11" s="6"/>
      <c r="AB11" s="6"/>
    </row>
    <row r="12" spans="1:28" ht="29.1" customHeight="1" thickBot="1" x14ac:dyDescent="0.4">
      <c r="A12" s="171"/>
      <c r="B12" s="148" t="str">
        <f t="shared" si="3"/>
        <v>NO</v>
      </c>
      <c r="C12" s="171"/>
      <c r="D12" s="240"/>
      <c r="E12" s="171"/>
      <c r="F12" s="158"/>
      <c r="G12" s="161"/>
      <c r="H12" s="161"/>
      <c r="I12" s="161"/>
      <c r="J12" s="161"/>
      <c r="K12" s="192"/>
      <c r="L12" s="140"/>
      <c r="M12" s="192"/>
      <c r="N12" s="24"/>
      <c r="O12" s="25">
        <f t="shared" si="0"/>
        <v>0</v>
      </c>
      <c r="P12" s="26">
        <f t="shared" si="1"/>
        <v>0</v>
      </c>
      <c r="Q12" s="143">
        <f t="shared" si="2"/>
        <v>0</v>
      </c>
      <c r="R12" s="27"/>
      <c r="S12" s="28">
        <v>1347</v>
      </c>
      <c r="T12" s="141" t="s">
        <v>45</v>
      </c>
      <c r="U12" s="30">
        <f t="shared" si="4"/>
        <v>0</v>
      </c>
      <c r="V12" s="31"/>
      <c r="W12" s="32">
        <f t="shared" si="5"/>
        <v>0</v>
      </c>
      <c r="X12" s="19"/>
      <c r="Y12" s="6"/>
      <c r="Z12" s="6"/>
      <c r="AA12" s="6"/>
      <c r="AB12" s="6"/>
    </row>
    <row r="13" spans="1:28" ht="29.1" customHeight="1" thickBot="1" x14ac:dyDescent="0.4">
      <c r="A13" s="171"/>
      <c r="B13" s="148" t="str">
        <f t="shared" si="3"/>
        <v>NO</v>
      </c>
      <c r="C13" s="171"/>
      <c r="D13" s="240"/>
      <c r="E13" s="171"/>
      <c r="F13" s="158"/>
      <c r="G13" s="161"/>
      <c r="H13" s="161"/>
      <c r="I13" s="161"/>
      <c r="J13" s="161"/>
      <c r="K13" s="192"/>
      <c r="L13" s="140"/>
      <c r="M13" s="192"/>
      <c r="N13" s="24"/>
      <c r="O13" s="25">
        <f t="shared" si="0"/>
        <v>0</v>
      </c>
      <c r="P13" s="26">
        <f t="shared" si="1"/>
        <v>0</v>
      </c>
      <c r="Q13" s="143">
        <f t="shared" si="2"/>
        <v>0</v>
      </c>
      <c r="R13" s="27"/>
      <c r="S13" s="28">
        <v>1451</v>
      </c>
      <c r="T13" s="141" t="s">
        <v>151</v>
      </c>
      <c r="U13" s="30">
        <f t="shared" si="4"/>
        <v>0</v>
      </c>
      <c r="V13" s="31"/>
      <c r="W13" s="32">
        <f t="shared" si="5"/>
        <v>0</v>
      </c>
      <c r="X13" s="19"/>
      <c r="Y13" s="6"/>
      <c r="Z13" s="6"/>
      <c r="AA13" s="6"/>
      <c r="AB13" s="6"/>
    </row>
    <row r="14" spans="1:28" ht="29.1" customHeight="1" thickBot="1" x14ac:dyDescent="0.4">
      <c r="A14" s="171"/>
      <c r="B14" s="148" t="str">
        <f t="shared" si="3"/>
        <v>NO</v>
      </c>
      <c r="C14" s="171"/>
      <c r="D14" s="240"/>
      <c r="E14" s="171"/>
      <c r="F14" s="158"/>
      <c r="G14" s="161"/>
      <c r="H14" s="161"/>
      <c r="I14" s="161"/>
      <c r="J14" s="161"/>
      <c r="K14" s="192"/>
      <c r="L14" s="140"/>
      <c r="M14" s="192"/>
      <c r="N14" s="24"/>
      <c r="O14" s="25">
        <f t="shared" si="0"/>
        <v>0</v>
      </c>
      <c r="P14" s="26">
        <f t="shared" si="1"/>
        <v>0</v>
      </c>
      <c r="Q14" s="143">
        <f t="shared" si="2"/>
        <v>0</v>
      </c>
      <c r="R14" s="27"/>
      <c r="S14" s="28">
        <v>1757</v>
      </c>
      <c r="T14" s="141" t="s">
        <v>152</v>
      </c>
      <c r="U14" s="30">
        <f t="shared" si="4"/>
        <v>0</v>
      </c>
      <c r="V14" s="31"/>
      <c r="W14" s="32">
        <f t="shared" si="5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71"/>
      <c r="B15" s="148" t="str">
        <f t="shared" si="3"/>
        <v>NO</v>
      </c>
      <c r="C15" s="171"/>
      <c r="D15" s="240"/>
      <c r="E15" s="171"/>
      <c r="F15" s="158"/>
      <c r="G15" s="161"/>
      <c r="H15" s="161"/>
      <c r="I15" s="161"/>
      <c r="J15" s="161"/>
      <c r="K15" s="192"/>
      <c r="L15" s="140"/>
      <c r="M15" s="192"/>
      <c r="N15" s="24"/>
      <c r="O15" s="25">
        <f t="shared" si="0"/>
        <v>0</v>
      </c>
      <c r="P15" s="26">
        <f t="shared" si="1"/>
        <v>0</v>
      </c>
      <c r="Q15" s="143">
        <f t="shared" si="2"/>
        <v>0</v>
      </c>
      <c r="R15" s="27"/>
      <c r="S15" s="28">
        <v>1773</v>
      </c>
      <c r="T15" s="141" t="s">
        <v>71</v>
      </c>
      <c r="U15" s="30">
        <f t="shared" si="4"/>
        <v>0</v>
      </c>
      <c r="V15" s="31"/>
      <c r="W15" s="32">
        <f t="shared" si="5"/>
        <v>0</v>
      </c>
      <c r="X15" s="19"/>
      <c r="Y15" s="6"/>
      <c r="Z15" s="6"/>
      <c r="AA15" s="6"/>
      <c r="AB15" s="6"/>
    </row>
    <row r="16" spans="1:28" ht="29.1" customHeight="1" thickBot="1" x14ac:dyDescent="0.4">
      <c r="A16" s="171"/>
      <c r="B16" s="148" t="str">
        <f t="shared" si="3"/>
        <v>NO</v>
      </c>
      <c r="C16" s="171"/>
      <c r="D16" s="240"/>
      <c r="E16" s="171"/>
      <c r="F16" s="158"/>
      <c r="G16" s="161"/>
      <c r="H16" s="161"/>
      <c r="I16" s="161"/>
      <c r="J16" s="161"/>
      <c r="K16" s="192"/>
      <c r="L16" s="140"/>
      <c r="M16" s="192"/>
      <c r="N16" s="24"/>
      <c r="O16" s="25">
        <f t="shared" si="0"/>
        <v>0</v>
      </c>
      <c r="P16" s="26">
        <f t="shared" si="1"/>
        <v>0</v>
      </c>
      <c r="Q16" s="143">
        <f t="shared" si="2"/>
        <v>0</v>
      </c>
      <c r="R16" s="27"/>
      <c r="S16" s="28">
        <v>1843</v>
      </c>
      <c r="T16" s="141" t="s">
        <v>153</v>
      </c>
      <c r="U16" s="30">
        <f t="shared" si="4"/>
        <v>0</v>
      </c>
      <c r="V16" s="31"/>
      <c r="W16" s="32">
        <f t="shared" si="5"/>
        <v>0</v>
      </c>
      <c r="X16" s="19"/>
      <c r="Y16" s="6"/>
      <c r="Z16" s="6"/>
      <c r="AA16" s="6"/>
      <c r="AB16" s="6"/>
    </row>
    <row r="17" spans="1:28" ht="29.1" customHeight="1" thickBot="1" x14ac:dyDescent="0.4">
      <c r="A17" s="171"/>
      <c r="B17" s="148" t="str">
        <f t="shared" si="3"/>
        <v>NO</v>
      </c>
      <c r="C17" s="171"/>
      <c r="D17" s="240"/>
      <c r="E17" s="171"/>
      <c r="F17" s="158"/>
      <c r="G17" s="161"/>
      <c r="H17" s="161"/>
      <c r="I17" s="161"/>
      <c r="J17" s="161"/>
      <c r="K17" s="192"/>
      <c r="L17" s="140"/>
      <c r="M17" s="192"/>
      <c r="N17" s="24"/>
      <c r="O17" s="25">
        <f t="shared" si="0"/>
        <v>0</v>
      </c>
      <c r="P17" s="26">
        <f t="shared" si="1"/>
        <v>0</v>
      </c>
      <c r="Q17" s="143">
        <f t="shared" si="2"/>
        <v>0</v>
      </c>
      <c r="R17" s="27"/>
      <c r="S17" s="28">
        <v>1988</v>
      </c>
      <c r="T17" s="141" t="s">
        <v>154</v>
      </c>
      <c r="U17" s="30">
        <f t="shared" si="4"/>
        <v>0</v>
      </c>
      <c r="V17" s="31"/>
      <c r="W17" s="32">
        <f t="shared" si="5"/>
        <v>0</v>
      </c>
      <c r="X17" s="19"/>
      <c r="Y17" s="6"/>
      <c r="Z17" s="6"/>
      <c r="AA17" s="6"/>
      <c r="AB17" s="6"/>
    </row>
    <row r="18" spans="1:28" ht="29.1" customHeight="1" thickBot="1" x14ac:dyDescent="0.4">
      <c r="A18" s="171"/>
      <c r="B18" s="148" t="str">
        <f t="shared" si="3"/>
        <v>NO</v>
      </c>
      <c r="C18" s="171"/>
      <c r="D18" s="240"/>
      <c r="E18" s="171"/>
      <c r="F18" s="158"/>
      <c r="G18" s="161"/>
      <c r="H18" s="161"/>
      <c r="I18" s="161"/>
      <c r="J18" s="161"/>
      <c r="K18" s="192"/>
      <c r="L18" s="140"/>
      <c r="M18" s="192"/>
      <c r="N18" s="24"/>
      <c r="O18" s="25">
        <f t="shared" si="0"/>
        <v>0</v>
      </c>
      <c r="P18" s="26">
        <f t="shared" si="1"/>
        <v>0</v>
      </c>
      <c r="Q18" s="143">
        <f t="shared" si="2"/>
        <v>0</v>
      </c>
      <c r="R18" s="27"/>
      <c r="S18" s="28">
        <v>2005</v>
      </c>
      <c r="T18" s="141" t="s">
        <v>155</v>
      </c>
      <c r="U18" s="30">
        <f t="shared" si="4"/>
        <v>0</v>
      </c>
      <c r="V18" s="31"/>
      <c r="W18" s="32">
        <f t="shared" si="5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71"/>
      <c r="B19" s="148" t="str">
        <f t="shared" si="3"/>
        <v>NO</v>
      </c>
      <c r="C19" s="171"/>
      <c r="D19" s="240"/>
      <c r="E19" s="171"/>
      <c r="F19" s="161"/>
      <c r="G19" s="161"/>
      <c r="H19" s="161"/>
      <c r="I19" s="161"/>
      <c r="J19" s="161"/>
      <c r="K19" s="192"/>
      <c r="L19" s="140"/>
      <c r="M19" s="192"/>
      <c r="N19" s="24"/>
      <c r="O19" s="25">
        <f t="shared" si="0"/>
        <v>0</v>
      </c>
      <c r="P19" s="26">
        <f t="shared" si="1"/>
        <v>0</v>
      </c>
      <c r="Q19" s="143">
        <f t="shared" si="2"/>
        <v>0</v>
      </c>
      <c r="R19" s="27"/>
      <c r="S19" s="28">
        <v>2015</v>
      </c>
      <c r="T19" s="141" t="s">
        <v>156</v>
      </c>
      <c r="U19" s="30">
        <f t="shared" si="4"/>
        <v>0</v>
      </c>
      <c r="V19" s="31"/>
      <c r="W19" s="32">
        <f t="shared" si="5"/>
        <v>0</v>
      </c>
      <c r="X19" s="19"/>
      <c r="Y19" s="6"/>
      <c r="Z19" s="6"/>
      <c r="AA19" s="6"/>
      <c r="AB19" s="6"/>
    </row>
    <row r="20" spans="1:28" ht="29.1" customHeight="1" thickBot="1" x14ac:dyDescent="0.4">
      <c r="A20" s="171"/>
      <c r="B20" s="148" t="str">
        <f t="shared" si="3"/>
        <v>NO</v>
      </c>
      <c r="C20" s="171"/>
      <c r="D20" s="240"/>
      <c r="E20" s="171"/>
      <c r="F20" s="161"/>
      <c r="G20" s="161"/>
      <c r="H20" s="161"/>
      <c r="I20" s="161"/>
      <c r="J20" s="161"/>
      <c r="K20" s="192"/>
      <c r="L20" s="140"/>
      <c r="M20" s="192"/>
      <c r="N20" s="195"/>
      <c r="O20" s="155">
        <f t="shared" si="0"/>
        <v>0</v>
      </c>
      <c r="P20" s="26">
        <f t="shared" si="1"/>
        <v>0</v>
      </c>
      <c r="Q20" s="143">
        <v>0</v>
      </c>
      <c r="R20" s="27"/>
      <c r="S20" s="28">
        <v>2041</v>
      </c>
      <c r="T20" s="141" t="s">
        <v>157</v>
      </c>
      <c r="U20" s="30">
        <f t="shared" si="4"/>
        <v>0</v>
      </c>
      <c r="V20" s="31"/>
      <c r="W20" s="32">
        <f t="shared" si="5"/>
        <v>0</v>
      </c>
      <c r="X20" s="19"/>
      <c r="Y20" s="6"/>
      <c r="Z20" s="6"/>
      <c r="AA20" s="6"/>
      <c r="AB20" s="6"/>
    </row>
    <row r="21" spans="1:28" ht="29.1" customHeight="1" thickBot="1" x14ac:dyDescent="0.4">
      <c r="A21" s="148"/>
      <c r="B21" s="148" t="str">
        <f t="shared" si="3"/>
        <v>NO</v>
      </c>
      <c r="C21" s="171"/>
      <c r="D21" s="240"/>
      <c r="E21" s="171"/>
      <c r="F21" s="23"/>
      <c r="G21" s="23"/>
      <c r="H21" s="23"/>
      <c r="I21" s="23"/>
      <c r="J21" s="23"/>
      <c r="K21" s="192"/>
      <c r="L21" s="140"/>
      <c r="M21" s="192"/>
      <c r="N21" s="24"/>
      <c r="O21" s="25">
        <f t="shared" si="0"/>
        <v>0</v>
      </c>
      <c r="P21" s="26">
        <f t="shared" si="1"/>
        <v>0</v>
      </c>
      <c r="Q21" s="143">
        <v>0</v>
      </c>
      <c r="R21" s="27"/>
      <c r="S21" s="28">
        <v>2055</v>
      </c>
      <c r="T21" s="141" t="s">
        <v>158</v>
      </c>
      <c r="U21" s="30">
        <f t="shared" si="4"/>
        <v>0</v>
      </c>
      <c r="V21" s="31"/>
      <c r="W21" s="32">
        <f t="shared" si="5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48"/>
      <c r="B22" s="148" t="str">
        <f t="shared" ref="B22:B50" si="6">IF(P22&lt;2,"NO","SI")</f>
        <v>NO</v>
      </c>
      <c r="C22" s="171"/>
      <c r="D22" s="240"/>
      <c r="E22" s="171"/>
      <c r="F22" s="23"/>
      <c r="G22" s="161"/>
      <c r="H22" s="23"/>
      <c r="I22" s="23"/>
      <c r="J22" s="23"/>
      <c r="K22" s="140"/>
      <c r="L22" s="140"/>
      <c r="M22" s="140"/>
      <c r="N22" s="24"/>
      <c r="O22" s="25">
        <f t="shared" ref="O22:O23" si="7">IF(P22=9,SUM(F22:N22)-SMALL(F22:N22,1)-SMALL(F22:N22,2),IF(P22=8,SUM(F22:N22)-SMALL(F22:N22,1),SUM(F22:N22)))</f>
        <v>0</v>
      </c>
      <c r="P22" s="26">
        <f t="shared" ref="P22:P23" si="8">COUNTA(F22:N22)</f>
        <v>0</v>
      </c>
      <c r="Q22" s="143">
        <f t="shared" ref="Q22:Q23" si="9">SUM(F22:N22)</f>
        <v>0</v>
      </c>
      <c r="R22" s="27"/>
      <c r="S22" s="28">
        <v>2057</v>
      </c>
      <c r="T22" s="141" t="s">
        <v>159</v>
      </c>
      <c r="U22" s="30">
        <f t="shared" si="4"/>
        <v>45</v>
      </c>
      <c r="V22" s="31"/>
      <c r="W22" s="32">
        <f t="shared" si="5"/>
        <v>45</v>
      </c>
      <c r="X22" s="19"/>
      <c r="Y22" s="6"/>
      <c r="Z22" s="6"/>
      <c r="AA22" s="6"/>
      <c r="AB22" s="6"/>
    </row>
    <row r="23" spans="1:28" ht="29.1" customHeight="1" thickBot="1" x14ac:dyDescent="0.4">
      <c r="A23" s="148"/>
      <c r="B23" s="148" t="str">
        <f t="shared" si="6"/>
        <v>NO</v>
      </c>
      <c r="C23" s="171"/>
      <c r="D23" s="240"/>
      <c r="E23" s="171"/>
      <c r="F23" s="23"/>
      <c r="G23" s="161"/>
      <c r="H23" s="23"/>
      <c r="I23" s="23"/>
      <c r="J23" s="23"/>
      <c r="K23" s="140"/>
      <c r="L23" s="140"/>
      <c r="M23" s="140"/>
      <c r="N23" s="24"/>
      <c r="O23" s="25">
        <f t="shared" si="7"/>
        <v>0</v>
      </c>
      <c r="P23" s="26">
        <f t="shared" si="8"/>
        <v>0</v>
      </c>
      <c r="Q23" s="143">
        <f t="shared" si="9"/>
        <v>0</v>
      </c>
      <c r="R23" s="27"/>
      <c r="S23" s="28">
        <v>2112</v>
      </c>
      <c r="T23" s="141" t="s">
        <v>160</v>
      </c>
      <c r="U23" s="30">
        <f t="shared" si="4"/>
        <v>0</v>
      </c>
      <c r="V23" s="31"/>
      <c r="W23" s="32">
        <f t="shared" si="5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48"/>
      <c r="B24" s="148" t="str">
        <f t="shared" si="6"/>
        <v>NO</v>
      </c>
      <c r="C24" s="171"/>
      <c r="D24" s="240"/>
      <c r="E24" s="171"/>
      <c r="F24" s="23"/>
      <c r="G24" s="23"/>
      <c r="H24" s="23"/>
      <c r="I24" s="23"/>
      <c r="J24" s="23"/>
      <c r="K24" s="140"/>
      <c r="L24" s="140"/>
      <c r="M24" s="140"/>
      <c r="N24" s="24"/>
      <c r="O24" s="25">
        <f t="shared" ref="O24:O40" si="10">IF(P24=9,SUM(F24:N24)-SMALL(F24:N24,1)-SMALL(F24:N24,2),IF(P24=8,SUM(F24:N24)-SMALL(F24:N24,1),SUM(F24:N24)))</f>
        <v>0</v>
      </c>
      <c r="P24" s="26">
        <f t="shared" ref="P24:P40" si="11">COUNTA(F24:N24)</f>
        <v>0</v>
      </c>
      <c r="Q24" s="143">
        <f t="shared" ref="Q24:Q40" si="12">SUM(F24:N24)</f>
        <v>0</v>
      </c>
      <c r="R24" s="27"/>
      <c r="S24" s="28">
        <v>2140</v>
      </c>
      <c r="T24" s="141" t="s">
        <v>161</v>
      </c>
      <c r="U24" s="30">
        <f t="shared" si="4"/>
        <v>0</v>
      </c>
      <c r="V24" s="31"/>
      <c r="W24" s="32">
        <f t="shared" si="5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48"/>
      <c r="B25" s="148" t="str">
        <f t="shared" si="6"/>
        <v>NO</v>
      </c>
      <c r="C25" s="157"/>
      <c r="D25" s="254"/>
      <c r="E25" s="157"/>
      <c r="F25" s="23"/>
      <c r="G25" s="23"/>
      <c r="H25" s="23"/>
      <c r="I25" s="23"/>
      <c r="J25" s="23"/>
      <c r="K25" s="140"/>
      <c r="L25" s="140"/>
      <c r="M25" s="140"/>
      <c r="N25" s="24"/>
      <c r="O25" s="25">
        <f t="shared" si="10"/>
        <v>0</v>
      </c>
      <c r="P25" s="26">
        <f t="shared" si="11"/>
        <v>0</v>
      </c>
      <c r="Q25" s="143">
        <f t="shared" si="12"/>
        <v>0</v>
      </c>
      <c r="R25" s="27"/>
      <c r="S25" s="28">
        <v>2142</v>
      </c>
      <c r="T25" s="141" t="s">
        <v>162</v>
      </c>
      <c r="U25" s="30">
        <f t="shared" si="4"/>
        <v>0</v>
      </c>
      <c r="V25" s="31"/>
      <c r="W25" s="32">
        <f t="shared" si="5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48"/>
      <c r="B26" s="148" t="str">
        <f t="shared" si="6"/>
        <v>NO</v>
      </c>
      <c r="C26" s="157"/>
      <c r="D26" s="254"/>
      <c r="E26" s="157"/>
      <c r="F26" s="23"/>
      <c r="G26" s="23"/>
      <c r="H26" s="23"/>
      <c r="I26" s="23"/>
      <c r="J26" s="23"/>
      <c r="K26" s="140"/>
      <c r="L26" s="140"/>
      <c r="M26" s="140"/>
      <c r="N26" s="24"/>
      <c r="O26" s="25">
        <f t="shared" si="10"/>
        <v>0</v>
      </c>
      <c r="P26" s="26">
        <f t="shared" si="11"/>
        <v>0</v>
      </c>
      <c r="Q26" s="143">
        <f t="shared" si="12"/>
        <v>0</v>
      </c>
      <c r="R26" s="27"/>
      <c r="S26" s="28">
        <v>2144</v>
      </c>
      <c r="T26" s="141" t="s">
        <v>163</v>
      </c>
      <c r="U26" s="30">
        <f t="shared" si="4"/>
        <v>0</v>
      </c>
      <c r="V26" s="31"/>
      <c r="W26" s="32">
        <f t="shared" si="5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48"/>
      <c r="B27" s="148" t="str">
        <f t="shared" si="6"/>
        <v>NO</v>
      </c>
      <c r="C27" s="157"/>
      <c r="D27" s="254"/>
      <c r="E27" s="157"/>
      <c r="F27" s="23"/>
      <c r="G27" s="23"/>
      <c r="H27" s="23"/>
      <c r="I27" s="23"/>
      <c r="J27" s="23"/>
      <c r="K27" s="140"/>
      <c r="L27" s="140"/>
      <c r="M27" s="140"/>
      <c r="N27" s="24"/>
      <c r="O27" s="25">
        <f t="shared" si="10"/>
        <v>0</v>
      </c>
      <c r="P27" s="26">
        <f t="shared" si="11"/>
        <v>0</v>
      </c>
      <c r="Q27" s="143">
        <f t="shared" si="12"/>
        <v>0</v>
      </c>
      <c r="R27" s="27"/>
      <c r="S27" s="28">
        <v>2186</v>
      </c>
      <c r="T27" s="141" t="s">
        <v>164</v>
      </c>
      <c r="U27" s="30">
        <f t="shared" si="4"/>
        <v>0</v>
      </c>
      <c r="V27" s="31"/>
      <c r="W27" s="32">
        <f t="shared" si="5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48"/>
      <c r="B28" s="148" t="str">
        <f t="shared" si="6"/>
        <v>NO</v>
      </c>
      <c r="C28" s="157"/>
      <c r="D28" s="254"/>
      <c r="E28" s="157"/>
      <c r="F28" s="23"/>
      <c r="G28" s="23"/>
      <c r="H28" s="23"/>
      <c r="I28" s="23"/>
      <c r="J28" s="23"/>
      <c r="K28" s="140"/>
      <c r="L28" s="140"/>
      <c r="M28" s="140"/>
      <c r="N28" s="24"/>
      <c r="O28" s="25">
        <f t="shared" si="10"/>
        <v>0</v>
      </c>
      <c r="P28" s="26">
        <f t="shared" si="11"/>
        <v>0</v>
      </c>
      <c r="Q28" s="143">
        <f t="shared" si="12"/>
        <v>0</v>
      </c>
      <c r="R28" s="27"/>
      <c r="S28" s="28">
        <v>2236</v>
      </c>
      <c r="T28" s="141" t="s">
        <v>165</v>
      </c>
      <c r="U28" s="30">
        <f t="shared" si="4"/>
        <v>0</v>
      </c>
      <c r="V28" s="31"/>
      <c r="W28" s="32">
        <f t="shared" si="5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48"/>
      <c r="B29" s="148" t="str">
        <f t="shared" si="6"/>
        <v>NO</v>
      </c>
      <c r="C29" s="157"/>
      <c r="D29" s="254"/>
      <c r="E29" s="157"/>
      <c r="F29" s="23"/>
      <c r="G29" s="23"/>
      <c r="H29" s="23"/>
      <c r="I29" s="23"/>
      <c r="J29" s="23"/>
      <c r="K29" s="140"/>
      <c r="L29" s="140"/>
      <c r="M29" s="140"/>
      <c r="N29" s="24"/>
      <c r="O29" s="25">
        <f t="shared" si="10"/>
        <v>0</v>
      </c>
      <c r="P29" s="26">
        <f t="shared" si="11"/>
        <v>0</v>
      </c>
      <c r="Q29" s="143">
        <f t="shared" si="12"/>
        <v>0</v>
      </c>
      <c r="R29" s="27"/>
      <c r="S29" s="28">
        <v>2272</v>
      </c>
      <c r="T29" s="141" t="s">
        <v>166</v>
      </c>
      <c r="U29" s="30">
        <f t="shared" si="4"/>
        <v>0</v>
      </c>
      <c r="V29" s="31"/>
      <c r="W29" s="32">
        <f t="shared" si="5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48"/>
      <c r="B30" s="148" t="str">
        <f t="shared" si="6"/>
        <v>NO</v>
      </c>
      <c r="C30" s="20"/>
      <c r="D30" s="243"/>
      <c r="E30" s="20"/>
      <c r="F30" s="23"/>
      <c r="G30" s="23"/>
      <c r="H30" s="23"/>
      <c r="I30" s="23"/>
      <c r="J30" s="23"/>
      <c r="K30" s="140"/>
      <c r="L30" s="140"/>
      <c r="M30" s="140"/>
      <c r="N30" s="24"/>
      <c r="O30" s="25">
        <f t="shared" si="10"/>
        <v>0</v>
      </c>
      <c r="P30" s="26">
        <f t="shared" si="11"/>
        <v>0</v>
      </c>
      <c r="Q30" s="143">
        <f t="shared" si="12"/>
        <v>0</v>
      </c>
      <c r="R30" s="27"/>
      <c r="S30" s="28">
        <v>2362</v>
      </c>
      <c r="T30" s="141" t="s">
        <v>167</v>
      </c>
      <c r="U30" s="30">
        <f t="shared" si="4"/>
        <v>0</v>
      </c>
      <c r="V30" s="31"/>
      <c r="W30" s="32">
        <f t="shared" si="5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48"/>
      <c r="B31" s="148" t="str">
        <f t="shared" si="6"/>
        <v>NO</v>
      </c>
      <c r="C31" s="20"/>
      <c r="D31" s="243"/>
      <c r="E31" s="22"/>
      <c r="F31" s="23"/>
      <c r="G31" s="23"/>
      <c r="H31" s="23"/>
      <c r="I31" s="23"/>
      <c r="J31" s="23"/>
      <c r="K31" s="140"/>
      <c r="L31" s="140"/>
      <c r="M31" s="140"/>
      <c r="N31" s="24"/>
      <c r="O31" s="25">
        <f t="shared" si="10"/>
        <v>0</v>
      </c>
      <c r="P31" s="26">
        <f t="shared" si="11"/>
        <v>0</v>
      </c>
      <c r="Q31" s="143">
        <f t="shared" si="12"/>
        <v>0</v>
      </c>
      <c r="R31" s="27"/>
      <c r="S31" s="28">
        <v>2397</v>
      </c>
      <c r="T31" s="141" t="s">
        <v>168</v>
      </c>
      <c r="U31" s="30">
        <f t="shared" si="4"/>
        <v>0</v>
      </c>
      <c r="V31" s="31"/>
      <c r="W31" s="32">
        <f t="shared" si="5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48"/>
      <c r="B32" s="148" t="str">
        <f t="shared" si="6"/>
        <v>NO</v>
      </c>
      <c r="C32" s="61"/>
      <c r="D32" s="243"/>
      <c r="E32" s="20"/>
      <c r="F32" s="23"/>
      <c r="G32" s="23"/>
      <c r="H32" s="23"/>
      <c r="I32" s="23"/>
      <c r="J32" s="23"/>
      <c r="K32" s="140"/>
      <c r="L32" s="140"/>
      <c r="M32" s="140"/>
      <c r="N32" s="24"/>
      <c r="O32" s="25">
        <f t="shared" si="10"/>
        <v>0</v>
      </c>
      <c r="P32" s="26">
        <f t="shared" si="11"/>
        <v>0</v>
      </c>
      <c r="Q32" s="143">
        <f t="shared" si="12"/>
        <v>0</v>
      </c>
      <c r="R32" s="27"/>
      <c r="S32" s="28">
        <v>2403</v>
      </c>
      <c r="T32" s="141" t="s">
        <v>169</v>
      </c>
      <c r="U32" s="30">
        <f t="shared" si="4"/>
        <v>0</v>
      </c>
      <c r="V32" s="31"/>
      <c r="W32" s="32">
        <f t="shared" si="5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48"/>
      <c r="B33" s="148" t="str">
        <f t="shared" si="6"/>
        <v>NO</v>
      </c>
      <c r="C33" s="20"/>
      <c r="D33" s="243"/>
      <c r="E33" s="22"/>
      <c r="F33" s="23"/>
      <c r="G33" s="23"/>
      <c r="H33" s="23"/>
      <c r="I33" s="23"/>
      <c r="J33" s="23"/>
      <c r="K33" s="140"/>
      <c r="L33" s="140"/>
      <c r="M33" s="140"/>
      <c r="N33" s="24"/>
      <c r="O33" s="25">
        <f t="shared" si="10"/>
        <v>0</v>
      </c>
      <c r="P33" s="26">
        <f t="shared" si="11"/>
        <v>0</v>
      </c>
      <c r="Q33" s="143">
        <f t="shared" si="12"/>
        <v>0</v>
      </c>
      <c r="R33" s="27"/>
      <c r="S33" s="28">
        <v>2415</v>
      </c>
      <c r="T33" s="141" t="s">
        <v>170</v>
      </c>
      <c r="U33" s="30">
        <f t="shared" si="4"/>
        <v>0</v>
      </c>
      <c r="V33" s="31"/>
      <c r="W33" s="32">
        <f t="shared" si="5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48"/>
      <c r="B34" s="148" t="str">
        <f t="shared" si="6"/>
        <v>NO</v>
      </c>
      <c r="C34" s="20"/>
      <c r="D34" s="243"/>
      <c r="E34" s="22"/>
      <c r="F34" s="23"/>
      <c r="G34" s="23"/>
      <c r="H34" s="23"/>
      <c r="I34" s="23"/>
      <c r="J34" s="23"/>
      <c r="K34" s="140"/>
      <c r="L34" s="140"/>
      <c r="M34" s="140"/>
      <c r="N34" s="24"/>
      <c r="O34" s="25">
        <f t="shared" si="10"/>
        <v>0</v>
      </c>
      <c r="P34" s="26">
        <f t="shared" si="11"/>
        <v>0</v>
      </c>
      <c r="Q34" s="143">
        <f t="shared" si="12"/>
        <v>0</v>
      </c>
      <c r="R34" s="27"/>
      <c r="S34" s="28">
        <v>2446</v>
      </c>
      <c r="T34" s="141" t="s">
        <v>171</v>
      </c>
      <c r="U34" s="30">
        <f t="shared" si="4"/>
        <v>0</v>
      </c>
      <c r="V34" s="31"/>
      <c r="W34" s="32">
        <f t="shared" si="5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48"/>
      <c r="B35" s="148" t="str">
        <f t="shared" si="6"/>
        <v>NO</v>
      </c>
      <c r="C35" s="20"/>
      <c r="D35" s="243"/>
      <c r="E35" s="22"/>
      <c r="F35" s="23"/>
      <c r="G35" s="23"/>
      <c r="H35" s="23"/>
      <c r="I35" s="23"/>
      <c r="J35" s="23"/>
      <c r="K35" s="140"/>
      <c r="L35" s="140"/>
      <c r="M35" s="140"/>
      <c r="N35" s="24"/>
      <c r="O35" s="25">
        <f t="shared" si="10"/>
        <v>0</v>
      </c>
      <c r="P35" s="26">
        <f t="shared" si="11"/>
        <v>0</v>
      </c>
      <c r="Q35" s="143">
        <f t="shared" si="12"/>
        <v>0</v>
      </c>
      <c r="R35" s="27"/>
      <c r="S35" s="28">
        <v>2455</v>
      </c>
      <c r="T35" s="141" t="s">
        <v>172</v>
      </c>
      <c r="U35" s="30">
        <f t="shared" si="4"/>
        <v>0</v>
      </c>
      <c r="V35" s="31"/>
      <c r="W35" s="32">
        <f t="shared" si="5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48"/>
      <c r="B36" s="148" t="str">
        <f t="shared" si="6"/>
        <v>NO</v>
      </c>
      <c r="C36" s="20"/>
      <c r="D36" s="243"/>
      <c r="E36" s="22"/>
      <c r="F36" s="23"/>
      <c r="G36" s="23"/>
      <c r="H36" s="23"/>
      <c r="I36" s="23"/>
      <c r="J36" s="23"/>
      <c r="K36" s="140"/>
      <c r="L36" s="140"/>
      <c r="M36" s="140"/>
      <c r="N36" s="24"/>
      <c r="O36" s="25">
        <f t="shared" si="10"/>
        <v>0</v>
      </c>
      <c r="P36" s="26">
        <f t="shared" si="11"/>
        <v>0</v>
      </c>
      <c r="Q36" s="143">
        <f t="shared" si="12"/>
        <v>0</v>
      </c>
      <c r="R36" s="27"/>
      <c r="S36" s="28">
        <v>2513</v>
      </c>
      <c r="T36" s="141" t="s">
        <v>115</v>
      </c>
      <c r="U36" s="30">
        <f t="shared" si="4"/>
        <v>0</v>
      </c>
      <c r="V36" s="31"/>
      <c r="W36" s="32">
        <f t="shared" si="5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48"/>
      <c r="B37" s="148" t="str">
        <f t="shared" si="6"/>
        <v>NO</v>
      </c>
      <c r="C37" s="20"/>
      <c r="D37" s="243"/>
      <c r="E37" s="22"/>
      <c r="F37" s="23"/>
      <c r="G37" s="23"/>
      <c r="H37" s="23"/>
      <c r="I37" s="23"/>
      <c r="J37" s="23"/>
      <c r="K37" s="140"/>
      <c r="L37" s="140"/>
      <c r="M37" s="140"/>
      <c r="N37" s="24"/>
      <c r="O37" s="25">
        <f t="shared" si="10"/>
        <v>0</v>
      </c>
      <c r="P37" s="26">
        <f t="shared" si="11"/>
        <v>0</v>
      </c>
      <c r="Q37" s="143">
        <f t="shared" si="12"/>
        <v>0</v>
      </c>
      <c r="R37" s="27"/>
      <c r="S37" s="28">
        <v>2521</v>
      </c>
      <c r="T37" s="141" t="s">
        <v>112</v>
      </c>
      <c r="U37" s="30">
        <f t="shared" si="4"/>
        <v>0</v>
      </c>
      <c r="V37" s="31"/>
      <c r="W37" s="32">
        <f t="shared" si="5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48"/>
      <c r="B38" s="148" t="str">
        <f t="shared" si="6"/>
        <v>NO</v>
      </c>
      <c r="C38" s="20"/>
      <c r="D38" s="243"/>
      <c r="E38" s="22"/>
      <c r="F38" s="23"/>
      <c r="G38" s="23"/>
      <c r="H38" s="23"/>
      <c r="I38" s="23"/>
      <c r="J38" s="23"/>
      <c r="K38" s="140"/>
      <c r="L38" s="140"/>
      <c r="M38" s="140"/>
      <c r="N38" s="24"/>
      <c r="O38" s="25">
        <f t="shared" si="10"/>
        <v>0</v>
      </c>
      <c r="P38" s="26">
        <f t="shared" si="11"/>
        <v>0</v>
      </c>
      <c r="Q38" s="143">
        <f t="shared" si="12"/>
        <v>0</v>
      </c>
      <c r="R38" s="27"/>
      <c r="S38" s="28">
        <v>2526</v>
      </c>
      <c r="T38" s="141" t="s">
        <v>173</v>
      </c>
      <c r="U38" s="30">
        <f t="shared" si="4"/>
        <v>0</v>
      </c>
      <c r="V38" s="31"/>
      <c r="W38" s="32">
        <f t="shared" si="5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48"/>
      <c r="B39" s="148" t="str">
        <f t="shared" si="6"/>
        <v>NO</v>
      </c>
      <c r="C39" s="20"/>
      <c r="D39" s="243"/>
      <c r="E39" s="20"/>
      <c r="F39" s="23"/>
      <c r="G39" s="23"/>
      <c r="H39" s="23"/>
      <c r="I39" s="23"/>
      <c r="J39" s="23"/>
      <c r="K39" s="140"/>
      <c r="L39" s="140"/>
      <c r="M39" s="140"/>
      <c r="N39" s="24"/>
      <c r="O39" s="25">
        <f t="shared" si="10"/>
        <v>0</v>
      </c>
      <c r="P39" s="26">
        <f t="shared" si="11"/>
        <v>0</v>
      </c>
      <c r="Q39" s="143">
        <f t="shared" si="12"/>
        <v>0</v>
      </c>
      <c r="R39" s="27"/>
      <c r="S39" s="28">
        <v>2609</v>
      </c>
      <c r="T39" s="141" t="s">
        <v>174</v>
      </c>
      <c r="U39" s="30">
        <f t="shared" si="4"/>
        <v>0</v>
      </c>
      <c r="V39" s="31"/>
      <c r="W39" s="32">
        <f t="shared" si="5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48"/>
      <c r="B40" s="148" t="str">
        <f t="shared" si="6"/>
        <v>NO</v>
      </c>
      <c r="C40" s="61"/>
      <c r="D40" s="243"/>
      <c r="E40" s="22"/>
      <c r="F40" s="23"/>
      <c r="G40" s="23"/>
      <c r="H40" s="23"/>
      <c r="I40" s="23"/>
      <c r="J40" s="23"/>
      <c r="K40" s="140"/>
      <c r="L40" s="140"/>
      <c r="M40" s="140"/>
      <c r="N40" s="24"/>
      <c r="O40" s="25">
        <f t="shared" si="10"/>
        <v>0</v>
      </c>
      <c r="P40" s="26">
        <f t="shared" si="11"/>
        <v>0</v>
      </c>
      <c r="Q40" s="143">
        <f t="shared" si="12"/>
        <v>0</v>
      </c>
      <c r="R40" s="27"/>
      <c r="S40" s="28">
        <v>2612</v>
      </c>
      <c r="T40" s="141" t="s">
        <v>175</v>
      </c>
      <c r="U40" s="30">
        <f>SUMIF($D$3:$D$76,S40,$Q$3:$Q$76)</f>
        <v>0</v>
      </c>
      <c r="V40" s="31"/>
      <c r="W40" s="32">
        <f t="shared" si="5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48"/>
      <c r="B41" s="148" t="str">
        <f t="shared" si="6"/>
        <v>NO</v>
      </c>
      <c r="C41" s="20"/>
      <c r="D41" s="243"/>
      <c r="E41" s="22"/>
      <c r="F41" s="23"/>
      <c r="G41" s="23"/>
      <c r="H41" s="23"/>
      <c r="I41" s="23"/>
      <c r="J41" s="23"/>
      <c r="K41" s="140"/>
      <c r="L41" s="140"/>
      <c r="M41" s="140"/>
      <c r="N41" s="24"/>
      <c r="O41" s="25">
        <f t="shared" ref="O41:O50" si="13">IF(P41=9,SUM(F41:N41)-SMALL(F41:N41,1)-SMALL(F41:N41,2),IF(P41=8,SUM(F41:N41)-SMALL(F41:N41,1),SUM(F41:N41)))</f>
        <v>0</v>
      </c>
      <c r="P41" s="26">
        <f t="shared" ref="P41:P50" si="14">COUNTA(F41:N41)</f>
        <v>0</v>
      </c>
      <c r="Q41" s="143">
        <f t="shared" ref="Q41:Q50" si="15">SUM(F41:N41)</f>
        <v>0</v>
      </c>
      <c r="R41" s="27"/>
      <c r="S41" s="28">
        <v>2638</v>
      </c>
      <c r="T41" s="141" t="s">
        <v>176</v>
      </c>
      <c r="U41" s="30">
        <f t="shared" si="4"/>
        <v>0</v>
      </c>
      <c r="V41" s="31"/>
      <c r="W41" s="32">
        <f t="shared" si="5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48"/>
      <c r="B42" s="148" t="str">
        <f t="shared" si="6"/>
        <v>NO</v>
      </c>
      <c r="C42" s="20"/>
      <c r="D42" s="243"/>
      <c r="E42" s="20"/>
      <c r="F42" s="23"/>
      <c r="G42" s="23"/>
      <c r="H42" s="23"/>
      <c r="I42" s="23"/>
      <c r="J42" s="23"/>
      <c r="K42" s="140"/>
      <c r="L42" s="140"/>
      <c r="M42" s="140"/>
      <c r="N42" s="24"/>
      <c r="O42" s="25">
        <f t="shared" si="13"/>
        <v>0</v>
      </c>
      <c r="P42" s="26">
        <f t="shared" si="14"/>
        <v>0</v>
      </c>
      <c r="Q42" s="143">
        <f t="shared" si="15"/>
        <v>0</v>
      </c>
      <c r="R42" s="27"/>
      <c r="S42" s="28"/>
      <c r="T42" s="141"/>
      <c r="U42" s="30">
        <f t="shared" si="4"/>
        <v>0</v>
      </c>
      <c r="V42" s="31"/>
      <c r="W42" s="32">
        <f t="shared" si="5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48"/>
      <c r="B43" s="148" t="str">
        <f t="shared" si="6"/>
        <v>NO</v>
      </c>
      <c r="C43" s="20"/>
      <c r="D43" s="243"/>
      <c r="E43" s="22"/>
      <c r="F43" s="23"/>
      <c r="G43" s="23"/>
      <c r="H43" s="23"/>
      <c r="I43" s="23"/>
      <c r="J43" s="23"/>
      <c r="K43" s="140"/>
      <c r="L43" s="140"/>
      <c r="M43" s="140"/>
      <c r="N43" s="24"/>
      <c r="O43" s="25">
        <f t="shared" si="13"/>
        <v>0</v>
      </c>
      <c r="P43" s="26">
        <f t="shared" si="14"/>
        <v>0</v>
      </c>
      <c r="Q43" s="143">
        <f t="shared" si="15"/>
        <v>0</v>
      </c>
      <c r="R43" s="27"/>
      <c r="S43" s="28"/>
      <c r="T43" s="29"/>
      <c r="U43" s="30">
        <f t="shared" si="4"/>
        <v>0</v>
      </c>
      <c r="V43" s="31"/>
      <c r="W43" s="32">
        <f t="shared" si="5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48"/>
      <c r="B44" s="148" t="str">
        <f t="shared" si="6"/>
        <v>NO</v>
      </c>
      <c r="C44" s="61"/>
      <c r="D44" s="243"/>
      <c r="E44" s="61"/>
      <c r="F44" s="23"/>
      <c r="G44" s="23"/>
      <c r="H44" s="23"/>
      <c r="I44" s="23"/>
      <c r="J44" s="23"/>
      <c r="K44" s="140"/>
      <c r="L44" s="140"/>
      <c r="M44" s="140"/>
      <c r="N44" s="24"/>
      <c r="O44" s="25">
        <f t="shared" si="13"/>
        <v>0</v>
      </c>
      <c r="P44" s="26">
        <f t="shared" si="14"/>
        <v>0</v>
      </c>
      <c r="Q44" s="143">
        <f t="shared" si="15"/>
        <v>0</v>
      </c>
      <c r="R44" s="27"/>
      <c r="S44" s="28"/>
      <c r="T44" s="141"/>
      <c r="U44" s="30">
        <f t="shared" si="4"/>
        <v>0</v>
      </c>
      <c r="V44" s="31"/>
      <c r="W44" s="32">
        <f t="shared" si="5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48"/>
      <c r="B45" s="148" t="str">
        <f t="shared" si="6"/>
        <v>NO</v>
      </c>
      <c r="C45" s="61"/>
      <c r="D45" s="243"/>
      <c r="E45" s="61"/>
      <c r="F45" s="23"/>
      <c r="G45" s="23"/>
      <c r="H45" s="23"/>
      <c r="I45" s="23"/>
      <c r="J45" s="23"/>
      <c r="K45" s="140"/>
      <c r="L45" s="140"/>
      <c r="M45" s="140"/>
      <c r="N45" s="24"/>
      <c r="O45" s="25">
        <f t="shared" si="13"/>
        <v>0</v>
      </c>
      <c r="P45" s="26">
        <f t="shared" si="14"/>
        <v>0</v>
      </c>
      <c r="Q45" s="143">
        <f t="shared" si="15"/>
        <v>0</v>
      </c>
      <c r="R45" s="27"/>
      <c r="S45" s="28"/>
      <c r="T45" s="29"/>
      <c r="U45" s="30">
        <f t="shared" si="4"/>
        <v>0</v>
      </c>
      <c r="V45" s="31"/>
      <c r="W45" s="32">
        <f t="shared" si="5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48"/>
      <c r="B46" s="148" t="str">
        <f t="shared" si="6"/>
        <v>NO</v>
      </c>
      <c r="C46" s="61"/>
      <c r="D46" s="243"/>
      <c r="E46" s="62"/>
      <c r="F46" s="23"/>
      <c r="G46" s="23"/>
      <c r="H46" s="23"/>
      <c r="I46" s="23"/>
      <c r="J46" s="23"/>
      <c r="K46" s="140"/>
      <c r="L46" s="140"/>
      <c r="M46" s="140"/>
      <c r="N46" s="24"/>
      <c r="O46" s="25">
        <f t="shared" si="13"/>
        <v>0</v>
      </c>
      <c r="P46" s="26">
        <f t="shared" si="14"/>
        <v>0</v>
      </c>
      <c r="Q46" s="143">
        <f t="shared" si="15"/>
        <v>0</v>
      </c>
      <c r="R46" s="35"/>
      <c r="S46" s="28"/>
      <c r="T46" s="29"/>
      <c r="U46" s="30">
        <f t="shared" si="4"/>
        <v>0</v>
      </c>
      <c r="V46" s="36"/>
      <c r="W46" s="32">
        <f t="shared" si="5"/>
        <v>0</v>
      </c>
      <c r="X46" s="19"/>
      <c r="Y46" s="6"/>
      <c r="Z46" s="6"/>
      <c r="AA46" s="6"/>
      <c r="AB46" s="6"/>
    </row>
    <row r="47" spans="1:28" ht="29.1" customHeight="1" thickBot="1" x14ac:dyDescent="0.4">
      <c r="A47" s="148"/>
      <c r="B47" s="148" t="str">
        <f t="shared" si="6"/>
        <v>NO</v>
      </c>
      <c r="C47" s="61"/>
      <c r="D47" s="243"/>
      <c r="E47" s="62"/>
      <c r="F47" s="23"/>
      <c r="G47" s="23"/>
      <c r="H47" s="23"/>
      <c r="I47" s="23"/>
      <c r="J47" s="23"/>
      <c r="K47" s="140"/>
      <c r="L47" s="140"/>
      <c r="M47" s="140"/>
      <c r="N47" s="24"/>
      <c r="O47" s="25">
        <f t="shared" si="13"/>
        <v>0</v>
      </c>
      <c r="P47" s="26">
        <f t="shared" si="14"/>
        <v>0</v>
      </c>
      <c r="Q47" s="143">
        <f t="shared" si="15"/>
        <v>0</v>
      </c>
      <c r="R47" s="35"/>
      <c r="S47" s="28"/>
      <c r="T47" s="29"/>
      <c r="U47" s="30">
        <f t="shared" si="4"/>
        <v>0</v>
      </c>
      <c r="V47" s="37"/>
      <c r="W47" s="32">
        <f t="shared" si="5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48"/>
      <c r="B48" s="148" t="str">
        <f t="shared" si="6"/>
        <v>NO</v>
      </c>
      <c r="C48" s="61"/>
      <c r="D48" s="243"/>
      <c r="E48" s="61"/>
      <c r="F48" s="23"/>
      <c r="G48" s="23"/>
      <c r="H48" s="23"/>
      <c r="I48" s="23"/>
      <c r="J48" s="134"/>
      <c r="K48" s="142"/>
      <c r="L48" s="142"/>
      <c r="M48" s="142"/>
      <c r="N48" s="135"/>
      <c r="O48" s="25">
        <f t="shared" si="13"/>
        <v>0</v>
      </c>
      <c r="P48" s="26">
        <f t="shared" si="14"/>
        <v>0</v>
      </c>
      <c r="Q48" s="143">
        <f t="shared" si="15"/>
        <v>0</v>
      </c>
      <c r="R48" s="19"/>
      <c r="S48" s="28"/>
      <c r="T48" s="29"/>
      <c r="U48" s="30">
        <f t="shared" si="4"/>
        <v>0</v>
      </c>
      <c r="V48" s="37"/>
      <c r="W48" s="32">
        <f t="shared" si="5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48"/>
      <c r="B49" s="148" t="str">
        <f t="shared" si="6"/>
        <v>NO</v>
      </c>
      <c r="C49" s="61"/>
      <c r="D49" s="243"/>
      <c r="E49" s="61"/>
      <c r="F49" s="23"/>
      <c r="G49" s="23"/>
      <c r="H49" s="23"/>
      <c r="I49" s="23"/>
      <c r="J49" s="23"/>
      <c r="K49" s="140"/>
      <c r="L49" s="140"/>
      <c r="M49" s="140"/>
      <c r="N49" s="24"/>
      <c r="O49" s="25">
        <f t="shared" si="13"/>
        <v>0</v>
      </c>
      <c r="P49" s="26">
        <f t="shared" si="14"/>
        <v>0</v>
      </c>
      <c r="Q49" s="143">
        <f t="shared" si="15"/>
        <v>0</v>
      </c>
      <c r="R49" s="19"/>
      <c r="S49" s="28"/>
      <c r="T49" s="29"/>
      <c r="U49" s="30">
        <f t="shared" si="4"/>
        <v>0</v>
      </c>
      <c r="V49" s="6"/>
      <c r="W49" s="32">
        <f t="shared" si="5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48"/>
      <c r="B50" s="148" t="str">
        <f t="shared" si="6"/>
        <v>NO</v>
      </c>
      <c r="C50" s="61"/>
      <c r="D50" s="243"/>
      <c r="E50" s="61"/>
      <c r="F50" s="23"/>
      <c r="G50" s="23"/>
      <c r="H50" s="23"/>
      <c r="I50" s="23"/>
      <c r="J50" s="23"/>
      <c r="K50" s="140"/>
      <c r="L50" s="140"/>
      <c r="M50" s="140"/>
      <c r="N50" s="24"/>
      <c r="O50" s="25">
        <f t="shared" si="13"/>
        <v>0</v>
      </c>
      <c r="P50" s="26">
        <f t="shared" si="14"/>
        <v>0</v>
      </c>
      <c r="Q50" s="143">
        <f t="shared" si="15"/>
        <v>0</v>
      </c>
      <c r="R50" s="19"/>
      <c r="S50" s="28"/>
      <c r="T50" s="29"/>
      <c r="U50" s="30">
        <f t="shared" si="4"/>
        <v>0</v>
      </c>
      <c r="V50" s="6"/>
      <c r="W50" s="32">
        <f t="shared" si="5"/>
        <v>0</v>
      </c>
      <c r="X50" s="6"/>
      <c r="Y50" s="6"/>
      <c r="Z50" s="6"/>
      <c r="AA50" s="6"/>
      <c r="AB50" s="6"/>
    </row>
    <row r="51" spans="1:28" ht="28.5" customHeight="1" thickBot="1" x14ac:dyDescent="0.4">
      <c r="A51" s="42"/>
      <c r="B51" s="42">
        <f>COUNTIF(B3:B50,"SI")</f>
        <v>1</v>
      </c>
      <c r="C51" s="42">
        <f>COUNTA(C3:C50)</f>
        <v>1</v>
      </c>
      <c r="D51" s="244"/>
      <c r="E51" s="42"/>
      <c r="F51" s="42">
        <f t="shared" ref="F51:N51" si="16">COUNTA(F3:F50)</f>
        <v>1</v>
      </c>
      <c r="G51" s="42">
        <f t="shared" si="16"/>
        <v>0</v>
      </c>
      <c r="H51" s="42">
        <f t="shared" si="16"/>
        <v>0</v>
      </c>
      <c r="I51" s="42">
        <f t="shared" si="16"/>
        <v>0</v>
      </c>
      <c r="J51" s="42">
        <f t="shared" si="16"/>
        <v>0</v>
      </c>
      <c r="K51" s="42">
        <f t="shared" si="16"/>
        <v>0</v>
      </c>
      <c r="L51" s="42">
        <f t="shared" si="16"/>
        <v>0</v>
      </c>
      <c r="M51" s="42">
        <f t="shared" si="16"/>
        <v>0</v>
      </c>
      <c r="N51" s="42">
        <f t="shared" si="16"/>
        <v>0</v>
      </c>
      <c r="O51" s="64">
        <f>SUM(O3:O50)</f>
        <v>45</v>
      </c>
      <c r="P51" s="46"/>
      <c r="Q51" s="65">
        <f>SUM(Q3:Q50)</f>
        <v>45</v>
      </c>
      <c r="R51" s="19"/>
      <c r="S51" s="28"/>
      <c r="T51" s="29"/>
      <c r="U51" s="30">
        <f t="shared" si="4"/>
        <v>0</v>
      </c>
      <c r="V51" s="6"/>
      <c r="W51" s="32">
        <f t="shared" si="5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6"/>
      <c r="B52" s="66"/>
      <c r="C52" s="66"/>
      <c r="D52" s="245"/>
      <c r="E52" s="66"/>
      <c r="F52" s="67"/>
      <c r="G52" s="67"/>
      <c r="H52" s="66"/>
      <c r="I52" s="66"/>
      <c r="J52" s="66"/>
      <c r="K52" s="66"/>
      <c r="L52" s="66"/>
      <c r="M52" s="66"/>
      <c r="N52" s="66"/>
      <c r="O52" s="68"/>
      <c r="P52" s="6"/>
      <c r="Q52" s="69"/>
      <c r="R52" s="6"/>
      <c r="S52" s="28"/>
      <c r="T52" s="29"/>
      <c r="U52" s="30">
        <f t="shared" si="4"/>
        <v>0</v>
      </c>
      <c r="V52" s="6"/>
      <c r="W52" s="32">
        <f t="shared" si="5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24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/>
      <c r="T53" s="29"/>
      <c r="U53" s="30">
        <f t="shared" si="4"/>
        <v>0</v>
      </c>
      <c r="V53" s="6"/>
      <c r="W53" s="32">
        <f t="shared" si="5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24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/>
      <c r="T54" s="29"/>
      <c r="U54" s="30">
        <f t="shared" si="4"/>
        <v>0</v>
      </c>
      <c r="V54" s="6"/>
      <c r="W54" s="32">
        <f t="shared" si="5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24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/>
      <c r="T55" s="29"/>
      <c r="U55" s="30">
        <f t="shared" si="4"/>
        <v>0</v>
      </c>
      <c r="V55" s="6"/>
      <c r="W55" s="32">
        <f t="shared" si="5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24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/>
      <c r="T56" s="29"/>
      <c r="U56" s="30">
        <f t="shared" si="4"/>
        <v>0</v>
      </c>
      <c r="V56" s="6"/>
      <c r="W56" s="32">
        <f t="shared" si="5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24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/>
      <c r="T57" s="29"/>
      <c r="U57" s="30">
        <f t="shared" si="4"/>
        <v>0</v>
      </c>
      <c r="V57" s="6"/>
      <c r="W57" s="32">
        <f t="shared" si="5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24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/>
      <c r="T58" s="29"/>
      <c r="U58" s="30">
        <f t="shared" si="4"/>
        <v>0</v>
      </c>
      <c r="V58" s="6"/>
      <c r="W58" s="32">
        <f t="shared" si="5"/>
        <v>0</v>
      </c>
      <c r="X58" s="6"/>
      <c r="Y58" s="6"/>
      <c r="Z58" s="6"/>
      <c r="AA58" s="6"/>
      <c r="AB58" s="6"/>
    </row>
    <row r="59" spans="1:28" ht="27.4" customHeight="1" thickBot="1" x14ac:dyDescent="0.4">
      <c r="A59" s="6"/>
      <c r="B59" s="6"/>
      <c r="C59" s="6"/>
      <c r="D59" s="24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/>
      <c r="T59" s="141"/>
      <c r="U59" s="30">
        <f t="shared" si="4"/>
        <v>0</v>
      </c>
      <c r="V59" s="6"/>
      <c r="W59" s="32">
        <f t="shared" si="5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24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/>
      <c r="T60" s="29"/>
      <c r="U60" s="30">
        <f t="shared" si="4"/>
        <v>0</v>
      </c>
      <c r="V60" s="6"/>
      <c r="W60" s="32">
        <f t="shared" si="5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24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/>
      <c r="T61" s="29"/>
      <c r="U61" s="30">
        <f t="shared" si="4"/>
        <v>0</v>
      </c>
      <c r="V61" s="6"/>
      <c r="W61" s="32">
        <f t="shared" si="5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24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/>
      <c r="T62" s="141"/>
      <c r="U62" s="30">
        <f t="shared" si="4"/>
        <v>0</v>
      </c>
      <c r="V62" s="6"/>
      <c r="W62" s="32">
        <f t="shared" si="5"/>
        <v>0</v>
      </c>
      <c r="X62" s="6"/>
      <c r="Y62" s="6"/>
      <c r="Z62" s="6"/>
      <c r="AA62" s="6"/>
      <c r="AB62" s="6"/>
    </row>
    <row r="63" spans="1:28" ht="27" customHeight="1" thickBot="1" x14ac:dyDescent="0.4">
      <c r="A63" s="6"/>
      <c r="B63" s="6"/>
      <c r="C63" s="6"/>
      <c r="D63" s="24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/>
      <c r="T63" s="29"/>
      <c r="U63" s="30">
        <f t="shared" si="4"/>
        <v>0</v>
      </c>
      <c r="V63" s="6"/>
      <c r="W63" s="32">
        <f t="shared" si="5"/>
        <v>0</v>
      </c>
      <c r="X63" s="6"/>
      <c r="Y63" s="6"/>
      <c r="Z63" s="6"/>
      <c r="AA63" s="6"/>
      <c r="AB63" s="6"/>
    </row>
    <row r="64" spans="1:28" ht="27.4" customHeight="1" thickBot="1" x14ac:dyDescent="0.4">
      <c r="A64" s="6"/>
      <c r="B64" s="6"/>
      <c r="C64" s="6"/>
      <c r="D64" s="24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/>
      <c r="T64" s="29"/>
      <c r="U64" s="30">
        <f t="shared" si="4"/>
        <v>0</v>
      </c>
      <c r="V64" s="31"/>
      <c r="W64" s="32">
        <f t="shared" si="5"/>
        <v>0</v>
      </c>
      <c r="X64" s="6"/>
      <c r="Y64" s="6"/>
      <c r="Z64" s="6"/>
      <c r="AA64" s="6"/>
      <c r="AB64" s="6"/>
    </row>
    <row r="65" spans="1:28" ht="27.4" customHeight="1" x14ac:dyDescent="0.35">
      <c r="A65" s="178"/>
      <c r="B65" s="6"/>
      <c r="C65" s="48"/>
      <c r="D65" s="247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50"/>
      <c r="P65" s="6"/>
      <c r="Q65" s="6"/>
      <c r="R65" s="6"/>
      <c r="S65" s="6"/>
      <c r="T65" s="6"/>
      <c r="U65" s="39">
        <f>SUM(U3:U64)</f>
        <v>45</v>
      </c>
      <c r="V65" s="6"/>
      <c r="W65" s="41">
        <f>SUM(W3:W64)</f>
        <v>45</v>
      </c>
      <c r="X65" s="6"/>
      <c r="Y65" s="6"/>
      <c r="Z65" s="6"/>
      <c r="AA65" s="6"/>
      <c r="AB65" s="6"/>
    </row>
    <row r="66" spans="1:28" ht="27.4" customHeight="1" x14ac:dyDescent="0.35">
      <c r="A66" s="182"/>
      <c r="B66" s="6"/>
      <c r="C66" s="51"/>
      <c r="D66" s="248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3"/>
      <c r="P66" s="6"/>
      <c r="Q66" s="6"/>
      <c r="R66" s="6"/>
      <c r="S66" s="6"/>
      <c r="T66" s="6"/>
      <c r="U66" s="39"/>
      <c r="V66" s="6"/>
      <c r="W66" s="41"/>
      <c r="X66" s="6"/>
      <c r="Y66" s="6"/>
      <c r="Z66" s="6"/>
      <c r="AA66" s="6"/>
      <c r="AB66" s="6"/>
    </row>
    <row r="67" spans="1:28" ht="27.4" customHeight="1" x14ac:dyDescent="0.35">
      <c r="A67" s="182"/>
      <c r="B67" s="6"/>
      <c r="C67" s="51"/>
      <c r="D67" s="248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3"/>
      <c r="P67" s="6"/>
      <c r="Q67" s="6"/>
      <c r="R67" s="6"/>
      <c r="S67" s="6"/>
      <c r="T67" s="6"/>
      <c r="U67" s="39"/>
      <c r="V67" s="6"/>
      <c r="W67" s="41"/>
      <c r="X67" s="6"/>
      <c r="Y67" s="6"/>
      <c r="Z67" s="6"/>
      <c r="AA67" s="6"/>
      <c r="AB67" s="6"/>
    </row>
    <row r="68" spans="1:28" ht="27.4" customHeight="1" x14ac:dyDescent="0.35">
      <c r="A68" s="179"/>
      <c r="B68" s="6"/>
      <c r="C68" s="54"/>
      <c r="D68" s="249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6"/>
      <c r="P68" s="6"/>
      <c r="Q68" s="6"/>
      <c r="R68" s="6"/>
      <c r="S68" s="6"/>
      <c r="T68" s="6"/>
      <c r="U68" s="39"/>
      <c r="V68" s="6"/>
      <c r="W68" s="41"/>
      <c r="X68" s="6"/>
      <c r="Y68" s="6"/>
      <c r="Z68" s="6"/>
      <c r="AA68" s="6"/>
      <c r="AB68" s="6"/>
    </row>
    <row r="69" spans="1:28" ht="18.600000000000001" customHeight="1" x14ac:dyDescent="0.35">
      <c r="S69" s="6"/>
      <c r="T69" s="6"/>
      <c r="U69" s="39"/>
      <c r="V69" s="6"/>
      <c r="W69" s="41"/>
    </row>
    <row r="70" spans="1:28" ht="18.600000000000001" customHeight="1" x14ac:dyDescent="0.2">
      <c r="S70" s="6"/>
      <c r="T70" s="6"/>
    </row>
    <row r="71" spans="1:28" ht="18.600000000000001" customHeight="1" x14ac:dyDescent="0.2">
      <c r="S71" s="6"/>
      <c r="T71" s="6"/>
    </row>
    <row r="72" spans="1:28" ht="18.600000000000001" customHeight="1" x14ac:dyDescent="0.2">
      <c r="S72" s="6"/>
      <c r="T72" s="6"/>
    </row>
    <row r="73" spans="1:28" ht="18.600000000000001" customHeight="1" x14ac:dyDescent="0.2">
      <c r="S73" s="6"/>
      <c r="T73" s="6"/>
    </row>
    <row r="74" spans="1:28" ht="18.600000000000001" customHeight="1" x14ac:dyDescent="0.2">
      <c r="S74" s="6"/>
      <c r="T74" s="6"/>
    </row>
    <row r="75" spans="1:28" ht="18.600000000000001" customHeight="1" x14ac:dyDescent="0.2">
      <c r="S75" s="6"/>
      <c r="T75" s="6"/>
    </row>
    <row r="76" spans="1:28" ht="18.600000000000001" customHeight="1" x14ac:dyDescent="0.2">
      <c r="S76" s="6"/>
      <c r="T76" s="6"/>
    </row>
    <row r="77" spans="1:28" ht="18.600000000000001" customHeight="1" x14ac:dyDescent="0.2">
      <c r="S77" s="6"/>
      <c r="T77" s="6"/>
    </row>
    <row r="78" spans="1:28" ht="18.600000000000001" customHeight="1" x14ac:dyDescent="0.2">
      <c r="S78" s="6"/>
      <c r="T78" s="6"/>
    </row>
    <row r="79" spans="1:28" ht="18.600000000000001" customHeight="1" x14ac:dyDescent="0.2">
      <c r="S79" s="6"/>
      <c r="T79" s="6"/>
    </row>
    <row r="80" spans="1:28" ht="18.600000000000001" customHeight="1" x14ac:dyDescent="0.2">
      <c r="S80" s="6"/>
      <c r="T80" s="6"/>
    </row>
    <row r="81" spans="19:20" ht="18.600000000000001" customHeight="1" x14ac:dyDescent="0.2">
      <c r="S81" s="6"/>
      <c r="T81" s="6"/>
    </row>
    <row r="82" spans="19:20" ht="18.600000000000001" customHeight="1" x14ac:dyDescent="0.2">
      <c r="S82" s="6"/>
      <c r="T82" s="6"/>
    </row>
    <row r="83" spans="19:20" ht="18.600000000000001" customHeight="1" x14ac:dyDescent="0.2">
      <c r="S83" s="6"/>
      <c r="T83" s="6"/>
    </row>
    <row r="84" spans="19:20" ht="18.600000000000001" customHeight="1" x14ac:dyDescent="0.2">
      <c r="S84" s="6"/>
      <c r="T84" s="6"/>
    </row>
    <row r="85" spans="19:20" ht="18.600000000000001" customHeight="1" x14ac:dyDescent="0.2">
      <c r="S85" s="6"/>
      <c r="T85" s="6"/>
    </row>
    <row r="86" spans="19:20" ht="18.600000000000001" customHeight="1" x14ac:dyDescent="0.2">
      <c r="S86" s="6"/>
      <c r="T86" s="6"/>
    </row>
    <row r="87" spans="19:20" ht="18.600000000000001" customHeight="1" x14ac:dyDescent="0.2">
      <c r="S87" s="6"/>
      <c r="T87" s="6"/>
    </row>
    <row r="88" spans="19:20" ht="18.600000000000001" customHeight="1" x14ac:dyDescent="0.2">
      <c r="S88" s="6"/>
      <c r="T88" s="6"/>
    </row>
    <row r="89" spans="19:20" ht="18.600000000000001" customHeight="1" x14ac:dyDescent="0.2">
      <c r="S89" s="6"/>
      <c r="T89" s="6"/>
    </row>
    <row r="90" spans="19:20" ht="18.600000000000001" customHeight="1" x14ac:dyDescent="0.2">
      <c r="S90" s="6"/>
      <c r="T90" s="6"/>
    </row>
    <row r="91" spans="19:20" ht="18.600000000000001" customHeight="1" x14ac:dyDescent="0.2">
      <c r="S91" s="6"/>
      <c r="T91" s="6"/>
    </row>
    <row r="92" spans="19:20" ht="18.600000000000001" customHeight="1" x14ac:dyDescent="0.2">
      <c r="S92" s="6"/>
      <c r="T92" s="6"/>
    </row>
    <row r="93" spans="19:20" ht="18.600000000000001" customHeight="1" x14ac:dyDescent="0.2">
      <c r="S93" s="6"/>
      <c r="T93" s="6"/>
    </row>
  </sheetData>
  <sortState xmlns:xlrd2="http://schemas.microsoft.com/office/spreadsheetml/2017/richdata2" ref="A3:Q21">
    <sortCondition descending="1" ref="O3:O21"/>
  </sortState>
  <mergeCells count="1">
    <mergeCell ref="B1:G1"/>
  </mergeCells>
  <conditionalFormatting sqref="A21:A50">
    <cfRule type="containsText" dxfId="35" priority="1" stopIfTrue="1" operator="containsText" text="SI">
      <formula>NOT(ISERROR(SEARCH("SI",A21)))</formula>
    </cfRule>
    <cfRule type="containsText" dxfId="34" priority="2" stopIfTrue="1" operator="containsText" text="NO">
      <formula>NOT(ISERROR(SEARCH("NO",A21)))</formula>
    </cfRule>
  </conditionalFormatting>
  <conditionalFormatting sqref="B3:B50">
    <cfRule type="containsText" dxfId="33" priority="3" stopIfTrue="1" operator="containsText" text="SI">
      <formula>NOT(ISERROR(SEARCH("SI",B3)))</formula>
    </cfRule>
    <cfRule type="containsText" dxfId="32" priority="4" stopIfTrue="1" operator="containsText" text="NO">
      <formula>NOT(ISERROR(SEARCH("NO",B3)))</formula>
    </cfRule>
  </conditionalFormatting>
  <pageMargins left="1" right="1" top="1" bottom="1" header="0.25" footer="0.25"/>
  <pageSetup orientation="portrait"/>
  <headerFooter>
    <oddHeader>&amp;L&amp;"Times New Roman,Regular"&amp;12&amp;K000000CU F</oddHeader>
    <oddFooter>&amp;L&amp;"Helvetica,Regular"&amp;12&amp;K000000&amp;P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A93"/>
  <sheetViews>
    <sheetView showGridLines="0" zoomScale="40" zoomScaleNormal="4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V3" sqref="V3:V41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2.5703125" style="1" customWidth="1"/>
    <col min="4" max="4" width="13.85546875" style="250" customWidth="1"/>
    <col min="5" max="5" width="72.28515625" style="1" bestFit="1" customWidth="1"/>
    <col min="6" max="6" width="22.85546875" style="1" customWidth="1"/>
    <col min="7" max="7" width="23" style="1" customWidth="1"/>
    <col min="8" max="8" width="23.140625" style="1" customWidth="1"/>
    <col min="9" max="12" width="23.42578125" style="1" customWidth="1"/>
    <col min="13" max="13" width="28.7109375" style="1" bestFit="1" customWidth="1"/>
    <col min="14" max="14" width="23.42578125" style="1" customWidth="1"/>
    <col min="15" max="15" width="31.28515625" style="1" bestFit="1" customWidth="1"/>
    <col min="16" max="16" width="15" style="1" customWidth="1"/>
    <col min="17" max="17" width="14.28515625" style="1" customWidth="1"/>
    <col min="18" max="18" width="32.7109375" style="1" bestFit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5.42578125" style="1" customWidth="1"/>
    <col min="25" max="26" width="11.42578125" style="1" customWidth="1"/>
    <col min="27" max="27" width="35.42578125" style="1" customWidth="1"/>
    <col min="28" max="28" width="11.42578125" style="1" customWidth="1"/>
    <col min="29" max="29" width="63.7109375" style="1" customWidth="1"/>
    <col min="30" max="261" width="11.42578125" style="1" customWidth="1"/>
  </cols>
  <sheetData>
    <row r="1" spans="1:29" ht="28.5" customHeight="1" thickBot="1" x14ac:dyDescent="0.45">
      <c r="A1"/>
      <c r="B1" s="272" t="s">
        <v>75</v>
      </c>
      <c r="C1" s="273"/>
      <c r="D1" s="273"/>
      <c r="E1" s="273"/>
      <c r="F1" s="273"/>
      <c r="G1" s="274"/>
      <c r="H1" s="57"/>
      <c r="I1" s="58"/>
      <c r="J1" s="58"/>
      <c r="K1" s="58"/>
      <c r="L1" s="58"/>
      <c r="M1" s="58"/>
      <c r="N1" s="58"/>
      <c r="O1" s="110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77.25" thickBot="1" x14ac:dyDescent="0.4">
      <c r="A2" s="156" t="s">
        <v>114</v>
      </c>
      <c r="B2" s="8" t="s">
        <v>69</v>
      </c>
      <c r="C2" s="156" t="s">
        <v>1</v>
      </c>
      <c r="D2" s="241" t="s">
        <v>70</v>
      </c>
      <c r="E2" s="156" t="s">
        <v>3</v>
      </c>
      <c r="F2" s="9" t="s">
        <v>136</v>
      </c>
      <c r="G2" s="9" t="s">
        <v>137</v>
      </c>
      <c r="H2" s="9" t="s">
        <v>138</v>
      </c>
      <c r="I2" s="9" t="s">
        <v>139</v>
      </c>
      <c r="J2" s="9" t="s">
        <v>140</v>
      </c>
      <c r="K2" s="9" t="s">
        <v>141</v>
      </c>
      <c r="L2" s="9"/>
      <c r="M2" s="9"/>
      <c r="N2" s="10"/>
      <c r="O2" s="9" t="s">
        <v>119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8.5" customHeight="1" thickBot="1" x14ac:dyDescent="0.4">
      <c r="A3" s="148">
        <v>101550</v>
      </c>
      <c r="B3" s="148" t="s">
        <v>109</v>
      </c>
      <c r="C3" s="171" t="s">
        <v>193</v>
      </c>
      <c r="D3" s="240">
        <v>2397</v>
      </c>
      <c r="E3" s="171" t="s">
        <v>168</v>
      </c>
      <c r="F3" s="158">
        <v>100</v>
      </c>
      <c r="G3" s="161"/>
      <c r="H3" s="161"/>
      <c r="I3" s="161"/>
      <c r="J3" s="161"/>
      <c r="K3" s="161"/>
      <c r="L3" s="161"/>
      <c r="M3" s="161"/>
      <c r="N3" s="195"/>
      <c r="O3" s="195"/>
      <c r="P3" s="263">
        <f>IF(Q3=8,SUM(F3:M3)-SMALL(F3:M3,1),IF(Q3=8,SUM(F3:M3),SUM(F3:M3)))+O3</f>
        <v>100</v>
      </c>
      <c r="Q3" s="26">
        <f>COUNTA(F3:N3)</f>
        <v>1</v>
      </c>
      <c r="R3" s="143">
        <f t="shared" ref="R3:R18" si="0">SUM(F3:N3)+O3</f>
        <v>100</v>
      </c>
      <c r="S3" s="27"/>
      <c r="T3" s="28">
        <v>10</v>
      </c>
      <c r="U3" s="141" t="s">
        <v>142</v>
      </c>
      <c r="V3" s="30">
        <f>SUMIF($D$3:$D$76,T3,$P$3:$P$76)</f>
        <v>9</v>
      </c>
      <c r="W3" s="31"/>
      <c r="X3" s="32">
        <f>SUMIF($D$3:$D$96,T3,$P$3:$P$96)</f>
        <v>9</v>
      </c>
      <c r="Y3" s="19"/>
      <c r="Z3" s="33"/>
      <c r="AA3" s="33"/>
      <c r="AB3" s="33"/>
      <c r="AC3" s="33"/>
    </row>
    <row r="4" spans="1:29" ht="29.1" customHeight="1" thickBot="1" x14ac:dyDescent="0.4">
      <c r="A4" s="148">
        <v>140871</v>
      </c>
      <c r="B4" s="148" t="s">
        <v>109</v>
      </c>
      <c r="C4" s="171" t="s">
        <v>194</v>
      </c>
      <c r="D4" s="240">
        <v>2609</v>
      </c>
      <c r="E4" s="171" t="s">
        <v>174</v>
      </c>
      <c r="F4" s="149">
        <v>90</v>
      </c>
      <c r="G4" s="161"/>
      <c r="H4" s="161"/>
      <c r="I4" s="161"/>
      <c r="J4" s="161"/>
      <c r="K4" s="161"/>
      <c r="L4" s="161"/>
      <c r="M4" s="161"/>
      <c r="N4" s="24"/>
      <c r="O4" s="24"/>
      <c r="P4" s="263">
        <f t="shared" ref="P4:P38" si="1">IF(Q4=8,SUM(F4:M4)-SMALL(F4:M4,1),IF(Q4=8,SUM(F4:M4),SUM(F4:M4)))+O4</f>
        <v>90</v>
      </c>
      <c r="Q4" s="26">
        <f t="shared" ref="Q4:Q38" si="2">COUNTA(F4:N4)</f>
        <v>1</v>
      </c>
      <c r="R4" s="143">
        <f t="shared" si="0"/>
        <v>90</v>
      </c>
      <c r="S4" s="27"/>
      <c r="T4" s="28">
        <v>48</v>
      </c>
      <c r="U4" s="141" t="s">
        <v>143</v>
      </c>
      <c r="V4" s="30">
        <f t="shared" ref="V4:V41" si="3">SUMIF($D$3:$D$76,T4,$P$3:$P$76)</f>
        <v>0</v>
      </c>
      <c r="W4" s="31"/>
      <c r="X4" s="32">
        <f t="shared" ref="X4:X64" si="4">SUMIF($D$3:$D$96,T4,$P$3:$P$96)</f>
        <v>0</v>
      </c>
      <c r="Y4" s="19"/>
      <c r="Z4" s="33"/>
      <c r="AA4" s="33"/>
      <c r="AB4" s="33"/>
      <c r="AC4" s="33"/>
    </row>
    <row r="5" spans="1:29" ht="29.1" customHeight="1" thickBot="1" x14ac:dyDescent="0.45">
      <c r="A5" s="148">
        <v>138228</v>
      </c>
      <c r="B5" s="148" t="s">
        <v>109</v>
      </c>
      <c r="C5" s="171" t="s">
        <v>195</v>
      </c>
      <c r="D5" s="240">
        <v>2612</v>
      </c>
      <c r="E5" s="171" t="s">
        <v>175</v>
      </c>
      <c r="F5" s="158">
        <v>80</v>
      </c>
      <c r="G5" s="161"/>
      <c r="H5" s="161"/>
      <c r="I5" s="161"/>
      <c r="J5" s="161"/>
      <c r="K5" s="161"/>
      <c r="L5" s="161"/>
      <c r="M5" s="161"/>
      <c r="N5" s="154"/>
      <c r="O5" s="195"/>
      <c r="P5" s="263">
        <f t="shared" si="1"/>
        <v>80</v>
      </c>
      <c r="Q5" s="26">
        <f t="shared" si="2"/>
        <v>1</v>
      </c>
      <c r="R5" s="143">
        <f t="shared" si="0"/>
        <v>80</v>
      </c>
      <c r="S5" s="27"/>
      <c r="T5" s="28">
        <v>1132</v>
      </c>
      <c r="U5" s="141" t="s">
        <v>144</v>
      </c>
      <c r="V5" s="30">
        <f t="shared" si="3"/>
        <v>0</v>
      </c>
      <c r="W5" s="31"/>
      <c r="X5" s="32">
        <f t="shared" si="4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48">
        <v>115726</v>
      </c>
      <c r="B6" s="148" t="s">
        <v>109</v>
      </c>
      <c r="C6" s="171" t="s">
        <v>196</v>
      </c>
      <c r="D6" s="240">
        <v>2403</v>
      </c>
      <c r="E6" s="171" t="s">
        <v>169</v>
      </c>
      <c r="F6" s="149">
        <v>60</v>
      </c>
      <c r="G6" s="161"/>
      <c r="H6" s="161"/>
      <c r="I6" s="161"/>
      <c r="J6" s="161"/>
      <c r="K6" s="161"/>
      <c r="L6" s="161"/>
      <c r="M6" s="161"/>
      <c r="N6" s="24"/>
      <c r="O6" s="24"/>
      <c r="P6" s="263">
        <f t="shared" si="1"/>
        <v>60</v>
      </c>
      <c r="Q6" s="26">
        <f t="shared" si="2"/>
        <v>1</v>
      </c>
      <c r="R6" s="143">
        <f t="shared" si="0"/>
        <v>60</v>
      </c>
      <c r="S6" s="27"/>
      <c r="T6" s="28">
        <v>1140</v>
      </c>
      <c r="U6" s="141" t="s">
        <v>145</v>
      </c>
      <c r="V6" s="30">
        <f t="shared" si="3"/>
        <v>0</v>
      </c>
      <c r="W6" s="31"/>
      <c r="X6" s="32">
        <f t="shared" si="4"/>
        <v>0</v>
      </c>
      <c r="Y6" s="19"/>
      <c r="Z6" s="33"/>
      <c r="AA6" s="33"/>
      <c r="AB6" s="33"/>
      <c r="AC6" s="33"/>
    </row>
    <row r="7" spans="1:29" ht="29.1" customHeight="1" thickBot="1" x14ac:dyDescent="0.4">
      <c r="A7" s="148">
        <v>105468</v>
      </c>
      <c r="B7" s="148" t="s">
        <v>109</v>
      </c>
      <c r="C7" s="171" t="s">
        <v>197</v>
      </c>
      <c r="D7" s="240">
        <v>2142</v>
      </c>
      <c r="E7" s="171" t="s">
        <v>162</v>
      </c>
      <c r="F7" s="158">
        <v>50</v>
      </c>
      <c r="G7" s="161"/>
      <c r="H7" s="161"/>
      <c r="I7" s="161"/>
      <c r="J7" s="161"/>
      <c r="K7" s="161"/>
      <c r="L7" s="161"/>
      <c r="M7" s="161"/>
      <c r="N7" s="195"/>
      <c r="O7" s="195"/>
      <c r="P7" s="263">
        <f t="shared" si="1"/>
        <v>50</v>
      </c>
      <c r="Q7" s="26">
        <f t="shared" si="2"/>
        <v>1</v>
      </c>
      <c r="R7" s="143">
        <f t="shared" si="0"/>
        <v>50</v>
      </c>
      <c r="S7" s="27"/>
      <c r="T7" s="28">
        <v>1172</v>
      </c>
      <c r="U7" s="141" t="s">
        <v>146</v>
      </c>
      <c r="V7" s="30">
        <f t="shared" si="3"/>
        <v>0</v>
      </c>
      <c r="W7" s="31"/>
      <c r="X7" s="32">
        <f t="shared" si="4"/>
        <v>0</v>
      </c>
      <c r="Y7" s="19"/>
      <c r="Z7" s="33"/>
      <c r="AA7" s="33"/>
      <c r="AB7" s="33"/>
      <c r="AC7" s="33"/>
    </row>
    <row r="8" spans="1:29" ht="29.1" customHeight="1" thickBot="1" x14ac:dyDescent="0.4">
      <c r="A8" s="148">
        <v>108169</v>
      </c>
      <c r="B8" s="148" t="s">
        <v>109</v>
      </c>
      <c r="C8" s="171" t="s">
        <v>198</v>
      </c>
      <c r="D8" s="240">
        <v>2272</v>
      </c>
      <c r="E8" s="171" t="s">
        <v>166</v>
      </c>
      <c r="F8" s="149">
        <v>40</v>
      </c>
      <c r="G8" s="161"/>
      <c r="H8" s="161"/>
      <c r="I8" s="161"/>
      <c r="J8" s="161"/>
      <c r="K8" s="161"/>
      <c r="L8" s="161"/>
      <c r="M8" s="161"/>
      <c r="N8" s="24"/>
      <c r="O8" s="24"/>
      <c r="P8" s="263">
        <f t="shared" si="1"/>
        <v>40</v>
      </c>
      <c r="Q8" s="26">
        <f t="shared" si="2"/>
        <v>1</v>
      </c>
      <c r="R8" s="143">
        <f t="shared" si="0"/>
        <v>40</v>
      </c>
      <c r="S8" s="27"/>
      <c r="T8" s="28">
        <v>1174</v>
      </c>
      <c r="U8" s="141" t="s">
        <v>147</v>
      </c>
      <c r="V8" s="30">
        <f t="shared" si="3"/>
        <v>0</v>
      </c>
      <c r="W8" s="31"/>
      <c r="X8" s="32">
        <f t="shared" si="4"/>
        <v>0</v>
      </c>
      <c r="Y8" s="19"/>
      <c r="Z8" s="33"/>
      <c r="AA8" s="33"/>
      <c r="AB8" s="33"/>
      <c r="AC8" s="33"/>
    </row>
    <row r="9" spans="1:29" ht="29.1" customHeight="1" thickBot="1" x14ac:dyDescent="0.4">
      <c r="A9" s="148">
        <v>131944</v>
      </c>
      <c r="B9" s="148" t="s">
        <v>109</v>
      </c>
      <c r="C9" s="171" t="s">
        <v>199</v>
      </c>
      <c r="D9" s="240">
        <v>1757</v>
      </c>
      <c r="E9" s="171" t="s">
        <v>152</v>
      </c>
      <c r="F9" s="149">
        <v>30</v>
      </c>
      <c r="G9" s="161"/>
      <c r="H9" s="161"/>
      <c r="I9" s="161"/>
      <c r="J9" s="161"/>
      <c r="K9" s="161"/>
      <c r="L9" s="161"/>
      <c r="M9" s="161"/>
      <c r="N9" s="24"/>
      <c r="O9" s="24"/>
      <c r="P9" s="263">
        <f t="shared" si="1"/>
        <v>30</v>
      </c>
      <c r="Q9" s="26">
        <f t="shared" si="2"/>
        <v>1</v>
      </c>
      <c r="R9" s="143">
        <f t="shared" si="0"/>
        <v>30</v>
      </c>
      <c r="S9" s="27"/>
      <c r="T9" s="28">
        <v>1180</v>
      </c>
      <c r="U9" s="141" t="s">
        <v>148</v>
      </c>
      <c r="V9" s="30">
        <f t="shared" si="3"/>
        <v>0</v>
      </c>
      <c r="W9" s="31"/>
      <c r="X9" s="32">
        <f t="shared" si="4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48">
        <v>111536</v>
      </c>
      <c r="B10" s="148" t="s">
        <v>109</v>
      </c>
      <c r="C10" s="171" t="s">
        <v>200</v>
      </c>
      <c r="D10" s="240">
        <v>2186</v>
      </c>
      <c r="E10" s="171" t="s">
        <v>164</v>
      </c>
      <c r="F10" s="149">
        <v>20</v>
      </c>
      <c r="G10" s="161"/>
      <c r="H10" s="161"/>
      <c r="I10" s="161"/>
      <c r="J10" s="161"/>
      <c r="K10" s="161"/>
      <c r="L10" s="161"/>
      <c r="M10" s="23"/>
      <c r="N10" s="24"/>
      <c r="O10" s="24"/>
      <c r="P10" s="263">
        <f t="shared" si="1"/>
        <v>20</v>
      </c>
      <c r="Q10" s="26">
        <f t="shared" si="2"/>
        <v>1</v>
      </c>
      <c r="R10" s="143">
        <f t="shared" si="0"/>
        <v>20</v>
      </c>
      <c r="S10" s="27"/>
      <c r="T10" s="28">
        <v>1298</v>
      </c>
      <c r="U10" s="141" t="s">
        <v>149</v>
      </c>
      <c r="V10" s="30">
        <f t="shared" si="3"/>
        <v>0</v>
      </c>
      <c r="W10" s="31"/>
      <c r="X10" s="32">
        <f t="shared" si="4"/>
        <v>0</v>
      </c>
      <c r="Y10" s="19"/>
      <c r="Z10" s="33"/>
      <c r="AA10" s="33"/>
      <c r="AB10" s="33"/>
      <c r="AC10" s="33"/>
    </row>
    <row r="11" spans="1:29" ht="29.1" customHeight="1" thickBot="1" x14ac:dyDescent="0.4">
      <c r="A11" s="148">
        <v>135319</v>
      </c>
      <c r="B11" s="148" t="s">
        <v>109</v>
      </c>
      <c r="C11" s="171" t="s">
        <v>201</v>
      </c>
      <c r="D11" s="240">
        <v>2272</v>
      </c>
      <c r="E11" s="171" t="s">
        <v>166</v>
      </c>
      <c r="F11" s="149">
        <v>15</v>
      </c>
      <c r="G11" s="161"/>
      <c r="H11" s="161"/>
      <c r="I11" s="161"/>
      <c r="J11" s="161"/>
      <c r="K11" s="161"/>
      <c r="L11" s="161"/>
      <c r="M11" s="161"/>
      <c r="N11" s="24"/>
      <c r="O11" s="24"/>
      <c r="P11" s="263">
        <f t="shared" si="1"/>
        <v>15</v>
      </c>
      <c r="Q11" s="26">
        <f t="shared" si="2"/>
        <v>1</v>
      </c>
      <c r="R11" s="143">
        <f t="shared" si="0"/>
        <v>15</v>
      </c>
      <c r="S11" s="27"/>
      <c r="T11" s="28">
        <v>1317</v>
      </c>
      <c r="U11" s="141" t="s">
        <v>150</v>
      </c>
      <c r="V11" s="30">
        <f t="shared" si="3"/>
        <v>0</v>
      </c>
      <c r="W11" s="31"/>
      <c r="X11" s="32">
        <f t="shared" si="4"/>
        <v>0</v>
      </c>
      <c r="Y11" s="19"/>
      <c r="Z11" s="33"/>
      <c r="AA11" s="33"/>
      <c r="AB11" s="33"/>
      <c r="AC11" s="33"/>
    </row>
    <row r="12" spans="1:29" ht="29.1" customHeight="1" thickBot="1" x14ac:dyDescent="0.4">
      <c r="A12" s="148">
        <v>119702</v>
      </c>
      <c r="B12" s="148" t="s">
        <v>109</v>
      </c>
      <c r="C12" s="171" t="s">
        <v>202</v>
      </c>
      <c r="D12" s="240">
        <v>2513</v>
      </c>
      <c r="E12" s="171" t="s">
        <v>115</v>
      </c>
      <c r="F12" s="149">
        <v>12</v>
      </c>
      <c r="G12" s="161"/>
      <c r="H12" s="161"/>
      <c r="I12" s="161"/>
      <c r="J12" s="161"/>
      <c r="K12" s="161"/>
      <c r="L12" s="161"/>
      <c r="M12" s="161"/>
      <c r="N12" s="24"/>
      <c r="O12" s="24"/>
      <c r="P12" s="263">
        <f t="shared" si="1"/>
        <v>12</v>
      </c>
      <c r="Q12" s="26">
        <f t="shared" si="2"/>
        <v>1</v>
      </c>
      <c r="R12" s="143">
        <f t="shared" si="0"/>
        <v>12</v>
      </c>
      <c r="S12" s="27"/>
      <c r="T12" s="28">
        <v>1347</v>
      </c>
      <c r="U12" s="141" t="s">
        <v>45</v>
      </c>
      <c r="V12" s="30">
        <f t="shared" si="3"/>
        <v>0</v>
      </c>
      <c r="W12" s="31"/>
      <c r="X12" s="32">
        <f t="shared" si="4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148">
        <v>100505</v>
      </c>
      <c r="B13" s="148" t="s">
        <v>109</v>
      </c>
      <c r="C13" s="171" t="s">
        <v>203</v>
      </c>
      <c r="D13" s="240">
        <v>10</v>
      </c>
      <c r="E13" s="171" t="s">
        <v>142</v>
      </c>
      <c r="F13" s="149">
        <v>9</v>
      </c>
      <c r="G13" s="161"/>
      <c r="H13" s="161"/>
      <c r="I13" s="161"/>
      <c r="J13" s="161"/>
      <c r="K13" s="161"/>
      <c r="L13" s="161"/>
      <c r="M13" s="161"/>
      <c r="N13" s="24"/>
      <c r="O13" s="24"/>
      <c r="P13" s="263">
        <f t="shared" si="1"/>
        <v>9</v>
      </c>
      <c r="Q13" s="26">
        <f t="shared" si="2"/>
        <v>1</v>
      </c>
      <c r="R13" s="143">
        <f t="shared" si="0"/>
        <v>9</v>
      </c>
      <c r="S13" s="27"/>
      <c r="T13" s="28">
        <v>1451</v>
      </c>
      <c r="U13" s="141" t="s">
        <v>151</v>
      </c>
      <c r="V13" s="30">
        <f t="shared" si="3"/>
        <v>0</v>
      </c>
      <c r="W13" s="31"/>
      <c r="X13" s="32">
        <f t="shared" si="4"/>
        <v>0</v>
      </c>
      <c r="Y13" s="19"/>
      <c r="Z13" s="33"/>
      <c r="AA13" s="33"/>
      <c r="AB13" s="33"/>
      <c r="AC13" s="33"/>
    </row>
    <row r="14" spans="1:29" ht="29.1" customHeight="1" thickBot="1" x14ac:dyDescent="0.4">
      <c r="A14" s="148">
        <v>118852</v>
      </c>
      <c r="B14" s="148" t="s">
        <v>109</v>
      </c>
      <c r="C14" s="171" t="s">
        <v>204</v>
      </c>
      <c r="D14" s="240">
        <v>2144</v>
      </c>
      <c r="E14" s="171" t="s">
        <v>163</v>
      </c>
      <c r="F14" s="149">
        <v>8</v>
      </c>
      <c r="G14" s="161"/>
      <c r="H14" s="161"/>
      <c r="I14" s="161"/>
      <c r="J14" s="161"/>
      <c r="K14" s="161"/>
      <c r="L14" s="161"/>
      <c r="M14" s="161"/>
      <c r="N14" s="24"/>
      <c r="O14" s="24"/>
      <c r="P14" s="263">
        <f t="shared" si="1"/>
        <v>8</v>
      </c>
      <c r="Q14" s="26">
        <f t="shared" si="2"/>
        <v>1</v>
      </c>
      <c r="R14" s="143">
        <f t="shared" si="0"/>
        <v>8</v>
      </c>
      <c r="S14" s="27"/>
      <c r="T14" s="28">
        <v>1757</v>
      </c>
      <c r="U14" s="141" t="s">
        <v>152</v>
      </c>
      <c r="V14" s="30">
        <f t="shared" si="3"/>
        <v>30</v>
      </c>
      <c r="W14" s="31"/>
      <c r="X14" s="32">
        <f t="shared" si="4"/>
        <v>30</v>
      </c>
      <c r="Y14" s="19"/>
      <c r="Z14" s="33"/>
      <c r="AA14" s="33"/>
      <c r="AB14" s="33"/>
      <c r="AC14" s="33"/>
    </row>
    <row r="15" spans="1:29" ht="29.1" customHeight="1" thickBot="1" x14ac:dyDescent="0.4">
      <c r="A15" s="148">
        <v>110875</v>
      </c>
      <c r="B15" s="148" t="s">
        <v>109</v>
      </c>
      <c r="C15" s="171" t="s">
        <v>205</v>
      </c>
      <c r="D15" s="240">
        <v>2403</v>
      </c>
      <c r="E15" s="171" t="s">
        <v>169</v>
      </c>
      <c r="F15" s="149">
        <v>2</v>
      </c>
      <c r="G15" s="161"/>
      <c r="H15" s="161"/>
      <c r="I15" s="161"/>
      <c r="J15" s="161"/>
      <c r="K15" s="161"/>
      <c r="L15" s="161"/>
      <c r="M15" s="161"/>
      <c r="N15" s="24"/>
      <c r="O15" s="24"/>
      <c r="P15" s="263">
        <f t="shared" si="1"/>
        <v>2</v>
      </c>
      <c r="Q15" s="26">
        <f t="shared" si="2"/>
        <v>1</v>
      </c>
      <c r="R15" s="143">
        <f t="shared" si="0"/>
        <v>2</v>
      </c>
      <c r="S15" s="27"/>
      <c r="T15" s="28">
        <v>1773</v>
      </c>
      <c r="U15" s="141" t="s">
        <v>71</v>
      </c>
      <c r="V15" s="30">
        <f t="shared" si="3"/>
        <v>0</v>
      </c>
      <c r="W15" s="31"/>
      <c r="X15" s="32">
        <f t="shared" si="4"/>
        <v>0</v>
      </c>
      <c r="Y15" s="19"/>
      <c r="Z15" s="33"/>
      <c r="AA15" s="33"/>
      <c r="AB15" s="33"/>
      <c r="AC15" s="33"/>
    </row>
    <row r="16" spans="1:29" ht="29.1" customHeight="1" thickBot="1" x14ac:dyDescent="0.4">
      <c r="A16" s="148"/>
      <c r="B16" s="148" t="str">
        <f t="shared" ref="B16:B38" si="5">IF(Q16&lt;2,"NO","SI")</f>
        <v>NO</v>
      </c>
      <c r="C16" s="171"/>
      <c r="D16" s="240"/>
      <c r="E16" s="171"/>
      <c r="F16" s="149"/>
      <c r="G16" s="161"/>
      <c r="H16" s="161"/>
      <c r="I16" s="161"/>
      <c r="J16" s="161"/>
      <c r="K16" s="161"/>
      <c r="L16" s="161"/>
      <c r="M16" s="161"/>
      <c r="N16" s="24"/>
      <c r="O16" s="24"/>
      <c r="P16" s="263">
        <f t="shared" si="1"/>
        <v>0</v>
      </c>
      <c r="Q16" s="26">
        <f t="shared" si="2"/>
        <v>0</v>
      </c>
      <c r="R16" s="143">
        <f t="shared" si="0"/>
        <v>0</v>
      </c>
      <c r="S16" s="27"/>
      <c r="T16" s="28">
        <v>1843</v>
      </c>
      <c r="U16" s="141" t="s">
        <v>153</v>
      </c>
      <c r="V16" s="30">
        <f t="shared" si="3"/>
        <v>0</v>
      </c>
      <c r="W16" s="31"/>
      <c r="X16" s="32">
        <f t="shared" si="4"/>
        <v>0</v>
      </c>
      <c r="Y16" s="19"/>
      <c r="Z16" s="33"/>
      <c r="AA16" s="33"/>
      <c r="AB16" s="33"/>
      <c r="AC16" s="33"/>
    </row>
    <row r="17" spans="1:29" ht="29.1" customHeight="1" thickBot="1" x14ac:dyDescent="0.4">
      <c r="A17" s="148"/>
      <c r="B17" s="148" t="str">
        <f t="shared" si="5"/>
        <v>NO</v>
      </c>
      <c r="C17" s="171"/>
      <c r="D17" s="240"/>
      <c r="E17" s="171"/>
      <c r="F17" s="149"/>
      <c r="G17" s="161"/>
      <c r="H17" s="161"/>
      <c r="I17" s="161"/>
      <c r="J17" s="161"/>
      <c r="K17" s="161"/>
      <c r="L17" s="161"/>
      <c r="M17" s="161"/>
      <c r="N17" s="24"/>
      <c r="O17" s="24"/>
      <c r="P17" s="263">
        <f t="shared" si="1"/>
        <v>0</v>
      </c>
      <c r="Q17" s="26">
        <f t="shared" si="2"/>
        <v>0</v>
      </c>
      <c r="R17" s="143">
        <f t="shared" si="0"/>
        <v>0</v>
      </c>
      <c r="S17" s="27"/>
      <c r="T17" s="28">
        <v>1988</v>
      </c>
      <c r="U17" s="141" t="s">
        <v>154</v>
      </c>
      <c r="V17" s="30">
        <f t="shared" si="3"/>
        <v>0</v>
      </c>
      <c r="W17" s="31"/>
      <c r="X17" s="32">
        <f t="shared" si="4"/>
        <v>0</v>
      </c>
      <c r="Y17" s="19"/>
      <c r="Z17" s="33"/>
      <c r="AA17" s="33"/>
      <c r="AB17" s="33"/>
      <c r="AC17" s="33"/>
    </row>
    <row r="18" spans="1:29" ht="29.1" customHeight="1" thickBot="1" x14ac:dyDescent="0.4">
      <c r="A18" s="148"/>
      <c r="B18" s="148" t="str">
        <f t="shared" si="5"/>
        <v>NO</v>
      </c>
      <c r="C18" s="171"/>
      <c r="D18" s="240"/>
      <c r="E18" s="171"/>
      <c r="F18" s="149"/>
      <c r="G18" s="161"/>
      <c r="H18" s="161"/>
      <c r="I18" s="161"/>
      <c r="J18" s="161"/>
      <c r="K18" s="161"/>
      <c r="L18" s="161"/>
      <c r="M18" s="161"/>
      <c r="N18" s="24"/>
      <c r="O18" s="24"/>
      <c r="P18" s="263">
        <f t="shared" si="1"/>
        <v>0</v>
      </c>
      <c r="Q18" s="26">
        <f t="shared" si="2"/>
        <v>0</v>
      </c>
      <c r="R18" s="143">
        <f t="shared" si="0"/>
        <v>0</v>
      </c>
      <c r="S18" s="27"/>
      <c r="T18" s="28">
        <v>2005</v>
      </c>
      <c r="U18" s="141" t="s">
        <v>155</v>
      </c>
      <c r="V18" s="30">
        <f t="shared" si="3"/>
        <v>0</v>
      </c>
      <c r="W18" s="31"/>
      <c r="X18" s="32">
        <f t="shared" si="4"/>
        <v>0</v>
      </c>
      <c r="Y18" s="19"/>
      <c r="Z18" s="33"/>
      <c r="AA18" s="33"/>
      <c r="AB18" s="33"/>
      <c r="AC18" s="33"/>
    </row>
    <row r="19" spans="1:29" ht="29.1" customHeight="1" thickBot="1" x14ac:dyDescent="0.4">
      <c r="A19" s="148"/>
      <c r="B19" s="148" t="str">
        <f t="shared" si="5"/>
        <v>NO</v>
      </c>
      <c r="C19" s="171"/>
      <c r="D19" s="240"/>
      <c r="E19" s="171"/>
      <c r="F19" s="149"/>
      <c r="G19" s="161"/>
      <c r="H19" s="161"/>
      <c r="I19" s="161"/>
      <c r="J19" s="161"/>
      <c r="K19" s="161"/>
      <c r="L19" s="161"/>
      <c r="M19" s="161"/>
      <c r="N19" s="24"/>
      <c r="O19" s="24"/>
      <c r="P19" s="263">
        <f t="shared" si="1"/>
        <v>0</v>
      </c>
      <c r="Q19" s="26">
        <f t="shared" si="2"/>
        <v>0</v>
      </c>
      <c r="R19" s="143">
        <f t="shared" ref="R19:R34" si="6">SUM(F19:N19)</f>
        <v>0</v>
      </c>
      <c r="S19" s="27"/>
      <c r="T19" s="28">
        <v>2015</v>
      </c>
      <c r="U19" s="141" t="s">
        <v>156</v>
      </c>
      <c r="V19" s="30">
        <f t="shared" si="3"/>
        <v>0</v>
      </c>
      <c r="W19" s="31"/>
      <c r="X19" s="32">
        <f t="shared" si="4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148"/>
      <c r="B20" s="148" t="str">
        <f t="shared" si="5"/>
        <v>NO</v>
      </c>
      <c r="C20" s="171"/>
      <c r="D20" s="240"/>
      <c r="E20" s="171"/>
      <c r="F20" s="149"/>
      <c r="G20" s="161"/>
      <c r="H20" s="161"/>
      <c r="I20" s="161"/>
      <c r="J20" s="161"/>
      <c r="K20" s="161"/>
      <c r="L20" s="161"/>
      <c r="M20" s="161"/>
      <c r="N20" s="24"/>
      <c r="O20" s="24"/>
      <c r="P20" s="263">
        <f t="shared" si="1"/>
        <v>0</v>
      </c>
      <c r="Q20" s="26">
        <f t="shared" si="2"/>
        <v>0</v>
      </c>
      <c r="R20" s="143">
        <f t="shared" si="6"/>
        <v>0</v>
      </c>
      <c r="S20" s="27"/>
      <c r="T20" s="28">
        <v>2041</v>
      </c>
      <c r="U20" s="141" t="s">
        <v>157</v>
      </c>
      <c r="V20" s="30">
        <f t="shared" si="3"/>
        <v>0</v>
      </c>
      <c r="W20" s="31"/>
      <c r="X20" s="32">
        <f t="shared" si="4"/>
        <v>0</v>
      </c>
      <c r="Y20" s="19"/>
      <c r="Z20" s="33"/>
      <c r="AA20" s="33"/>
      <c r="AB20" s="33"/>
      <c r="AC20" s="33"/>
    </row>
    <row r="21" spans="1:29" ht="29.1" customHeight="1" thickBot="1" x14ac:dyDescent="0.4">
      <c r="A21" s="148"/>
      <c r="B21" s="148" t="str">
        <f t="shared" si="5"/>
        <v>NO</v>
      </c>
      <c r="C21" s="171"/>
      <c r="D21" s="240"/>
      <c r="E21" s="171"/>
      <c r="F21" s="149"/>
      <c r="G21" s="161"/>
      <c r="H21" s="161"/>
      <c r="I21" s="161"/>
      <c r="J21" s="161"/>
      <c r="K21" s="161"/>
      <c r="L21" s="161"/>
      <c r="M21" s="161"/>
      <c r="N21" s="24"/>
      <c r="O21" s="24"/>
      <c r="P21" s="263">
        <f t="shared" si="1"/>
        <v>0</v>
      </c>
      <c r="Q21" s="26">
        <f t="shared" si="2"/>
        <v>0</v>
      </c>
      <c r="R21" s="143">
        <f t="shared" si="6"/>
        <v>0</v>
      </c>
      <c r="S21" s="27"/>
      <c r="T21" s="28">
        <v>2055</v>
      </c>
      <c r="U21" s="141" t="s">
        <v>158</v>
      </c>
      <c r="V21" s="30">
        <f t="shared" si="3"/>
        <v>0</v>
      </c>
      <c r="W21" s="31"/>
      <c r="X21" s="32">
        <f t="shared" si="4"/>
        <v>0</v>
      </c>
      <c r="Y21" s="19"/>
      <c r="Z21" s="33"/>
      <c r="AA21" s="33"/>
      <c r="AB21" s="33"/>
      <c r="AC21" s="33"/>
    </row>
    <row r="22" spans="1:29" ht="29.1" customHeight="1" thickBot="1" x14ac:dyDescent="0.4">
      <c r="A22" s="148"/>
      <c r="B22" s="148" t="str">
        <f t="shared" si="5"/>
        <v>NO</v>
      </c>
      <c r="C22" s="171"/>
      <c r="D22" s="240"/>
      <c r="E22" s="171"/>
      <c r="F22" s="149"/>
      <c r="G22" s="161"/>
      <c r="H22" s="161"/>
      <c r="I22" s="161"/>
      <c r="J22" s="161"/>
      <c r="K22" s="161"/>
      <c r="L22" s="161"/>
      <c r="M22" s="23"/>
      <c r="N22" s="24"/>
      <c r="O22" s="24"/>
      <c r="P22" s="263">
        <f t="shared" si="1"/>
        <v>0</v>
      </c>
      <c r="Q22" s="26">
        <f t="shared" si="2"/>
        <v>0</v>
      </c>
      <c r="R22" s="143">
        <f t="shared" si="6"/>
        <v>0</v>
      </c>
      <c r="S22" s="27"/>
      <c r="T22" s="28">
        <v>2057</v>
      </c>
      <c r="U22" s="141" t="s">
        <v>159</v>
      </c>
      <c r="V22" s="30">
        <f t="shared" si="3"/>
        <v>0</v>
      </c>
      <c r="W22" s="31"/>
      <c r="X22" s="32">
        <f t="shared" si="4"/>
        <v>0</v>
      </c>
      <c r="Y22" s="19"/>
      <c r="Z22" s="33"/>
      <c r="AA22" s="33"/>
      <c r="AB22" s="33"/>
      <c r="AC22" s="33"/>
    </row>
    <row r="23" spans="1:29" ht="29.1" customHeight="1" thickBot="1" x14ac:dyDescent="0.4">
      <c r="A23" s="148"/>
      <c r="B23" s="148" t="str">
        <f t="shared" si="5"/>
        <v>NO</v>
      </c>
      <c r="C23" s="171"/>
      <c r="D23" s="240"/>
      <c r="E23" s="171"/>
      <c r="F23" s="149"/>
      <c r="G23" s="161"/>
      <c r="H23" s="161"/>
      <c r="I23" s="161"/>
      <c r="J23" s="161"/>
      <c r="K23" s="161"/>
      <c r="L23" s="161"/>
      <c r="M23" s="161"/>
      <c r="N23" s="24"/>
      <c r="O23" s="24"/>
      <c r="P23" s="263">
        <f t="shared" si="1"/>
        <v>0</v>
      </c>
      <c r="Q23" s="26">
        <f t="shared" si="2"/>
        <v>0</v>
      </c>
      <c r="R23" s="143">
        <f t="shared" si="6"/>
        <v>0</v>
      </c>
      <c r="S23" s="27"/>
      <c r="T23" s="28">
        <v>2112</v>
      </c>
      <c r="U23" s="141" t="s">
        <v>160</v>
      </c>
      <c r="V23" s="30">
        <f t="shared" si="3"/>
        <v>0</v>
      </c>
      <c r="W23" s="31"/>
      <c r="X23" s="32">
        <f t="shared" si="4"/>
        <v>0</v>
      </c>
      <c r="Y23" s="19"/>
      <c r="Z23" s="33"/>
      <c r="AA23" s="33"/>
      <c r="AB23" s="33"/>
      <c r="AC23" s="33"/>
    </row>
    <row r="24" spans="1:29" ht="29.1" customHeight="1" thickBot="1" x14ac:dyDescent="0.4">
      <c r="A24" s="148"/>
      <c r="B24" s="148" t="str">
        <f t="shared" si="5"/>
        <v>NO</v>
      </c>
      <c r="C24" s="171"/>
      <c r="D24" s="240"/>
      <c r="E24" s="171"/>
      <c r="F24" s="149"/>
      <c r="G24" s="161"/>
      <c r="H24" s="161"/>
      <c r="I24" s="161"/>
      <c r="J24" s="161"/>
      <c r="K24" s="161"/>
      <c r="L24" s="161"/>
      <c r="M24" s="161"/>
      <c r="N24" s="24"/>
      <c r="O24" s="24"/>
      <c r="P24" s="263">
        <f t="shared" si="1"/>
        <v>0</v>
      </c>
      <c r="Q24" s="26">
        <f t="shared" si="2"/>
        <v>0</v>
      </c>
      <c r="R24" s="143">
        <f t="shared" si="6"/>
        <v>0</v>
      </c>
      <c r="S24" s="27"/>
      <c r="T24" s="28">
        <v>2140</v>
      </c>
      <c r="U24" s="141" t="s">
        <v>161</v>
      </c>
      <c r="V24" s="30">
        <f t="shared" si="3"/>
        <v>0</v>
      </c>
      <c r="W24" s="31"/>
      <c r="X24" s="32">
        <f t="shared" si="4"/>
        <v>0</v>
      </c>
      <c r="Y24" s="19"/>
      <c r="Z24" s="33"/>
      <c r="AA24" s="33"/>
      <c r="AB24" s="33"/>
      <c r="AC24" s="33"/>
    </row>
    <row r="25" spans="1:29" ht="29.1" customHeight="1" thickBot="1" x14ac:dyDescent="0.4">
      <c r="A25" s="148"/>
      <c r="B25" s="148" t="str">
        <f t="shared" si="5"/>
        <v>NO</v>
      </c>
      <c r="C25" s="171"/>
      <c r="D25" s="240"/>
      <c r="E25" s="171"/>
      <c r="F25" s="149"/>
      <c r="G25" s="161"/>
      <c r="H25" s="161"/>
      <c r="I25" s="161"/>
      <c r="J25" s="161"/>
      <c r="K25" s="161"/>
      <c r="L25" s="161"/>
      <c r="M25" s="23"/>
      <c r="N25" s="24"/>
      <c r="O25" s="24"/>
      <c r="P25" s="263">
        <f t="shared" si="1"/>
        <v>0</v>
      </c>
      <c r="Q25" s="26">
        <f t="shared" si="2"/>
        <v>0</v>
      </c>
      <c r="R25" s="143">
        <f t="shared" si="6"/>
        <v>0</v>
      </c>
      <c r="S25" s="27"/>
      <c r="T25" s="28">
        <v>2142</v>
      </c>
      <c r="U25" s="141" t="s">
        <v>162</v>
      </c>
      <c r="V25" s="30">
        <f t="shared" si="3"/>
        <v>50</v>
      </c>
      <c r="W25" s="31"/>
      <c r="X25" s="32">
        <f t="shared" si="4"/>
        <v>50</v>
      </c>
      <c r="Y25" s="19"/>
      <c r="Z25" s="33"/>
      <c r="AA25" s="33"/>
      <c r="AB25" s="33"/>
      <c r="AC25" s="33"/>
    </row>
    <row r="26" spans="1:29" ht="29.1" customHeight="1" thickBot="1" x14ac:dyDescent="0.4">
      <c r="A26" s="148"/>
      <c r="B26" s="148" t="str">
        <f t="shared" si="5"/>
        <v>NO</v>
      </c>
      <c r="C26" s="171"/>
      <c r="D26" s="240"/>
      <c r="E26" s="171"/>
      <c r="F26" s="149"/>
      <c r="G26" s="161"/>
      <c r="H26" s="161"/>
      <c r="I26" s="161"/>
      <c r="J26" s="161"/>
      <c r="K26" s="161"/>
      <c r="L26" s="161"/>
      <c r="M26" s="23"/>
      <c r="N26" s="24"/>
      <c r="O26" s="24"/>
      <c r="P26" s="263">
        <f t="shared" si="1"/>
        <v>0</v>
      </c>
      <c r="Q26" s="26">
        <f t="shared" si="2"/>
        <v>0</v>
      </c>
      <c r="R26" s="143">
        <f t="shared" si="6"/>
        <v>0</v>
      </c>
      <c r="S26" s="27"/>
      <c r="T26" s="28">
        <v>2144</v>
      </c>
      <c r="U26" s="141" t="s">
        <v>163</v>
      </c>
      <c r="V26" s="30">
        <f t="shared" si="3"/>
        <v>8</v>
      </c>
      <c r="W26" s="31"/>
      <c r="X26" s="32">
        <f t="shared" si="4"/>
        <v>8</v>
      </c>
      <c r="Y26" s="19"/>
      <c r="Z26" s="33"/>
      <c r="AA26" s="33"/>
      <c r="AB26" s="33"/>
      <c r="AC26" s="33"/>
    </row>
    <row r="27" spans="1:29" ht="29.1" customHeight="1" thickBot="1" x14ac:dyDescent="0.4">
      <c r="A27" s="148"/>
      <c r="B27" s="148" t="str">
        <f t="shared" si="5"/>
        <v>NO</v>
      </c>
      <c r="C27" s="171"/>
      <c r="D27" s="240"/>
      <c r="E27" s="171"/>
      <c r="F27" s="149"/>
      <c r="G27" s="161"/>
      <c r="H27" s="161"/>
      <c r="I27" s="161"/>
      <c r="J27" s="161"/>
      <c r="K27" s="161"/>
      <c r="L27" s="161"/>
      <c r="M27" s="161"/>
      <c r="N27" s="24"/>
      <c r="O27" s="24"/>
      <c r="P27" s="263">
        <f t="shared" si="1"/>
        <v>0</v>
      </c>
      <c r="Q27" s="26">
        <f t="shared" si="2"/>
        <v>0</v>
      </c>
      <c r="R27" s="143">
        <f t="shared" si="6"/>
        <v>0</v>
      </c>
      <c r="S27" s="27"/>
      <c r="T27" s="28">
        <v>2186</v>
      </c>
      <c r="U27" s="141" t="s">
        <v>164</v>
      </c>
      <c r="V27" s="30">
        <f t="shared" si="3"/>
        <v>20</v>
      </c>
      <c r="W27" s="31"/>
      <c r="X27" s="32">
        <f t="shared" si="4"/>
        <v>20</v>
      </c>
      <c r="Y27" s="19"/>
      <c r="Z27" s="33"/>
      <c r="AA27" s="33"/>
      <c r="AB27" s="33"/>
      <c r="AC27" s="33"/>
    </row>
    <row r="28" spans="1:29" ht="29.1" customHeight="1" thickBot="1" x14ac:dyDescent="0.4">
      <c r="A28" s="148"/>
      <c r="B28" s="148" t="str">
        <f t="shared" si="5"/>
        <v>NO</v>
      </c>
      <c r="C28" s="171"/>
      <c r="D28" s="240"/>
      <c r="E28" s="171"/>
      <c r="F28" s="149"/>
      <c r="G28" s="161"/>
      <c r="H28" s="161"/>
      <c r="I28" s="161"/>
      <c r="J28" s="161"/>
      <c r="K28" s="161"/>
      <c r="L28" s="161"/>
      <c r="M28" s="161"/>
      <c r="N28" s="24"/>
      <c r="O28" s="24"/>
      <c r="P28" s="263">
        <f t="shared" si="1"/>
        <v>0</v>
      </c>
      <c r="Q28" s="26">
        <f t="shared" si="2"/>
        <v>0</v>
      </c>
      <c r="R28" s="143">
        <f t="shared" si="6"/>
        <v>0</v>
      </c>
      <c r="S28" s="27"/>
      <c r="T28" s="28">
        <v>2236</v>
      </c>
      <c r="U28" s="141" t="s">
        <v>165</v>
      </c>
      <c r="V28" s="30">
        <f t="shared" si="3"/>
        <v>0</v>
      </c>
      <c r="W28" s="31"/>
      <c r="X28" s="32">
        <f t="shared" si="4"/>
        <v>0</v>
      </c>
      <c r="Y28" s="19"/>
      <c r="Z28" s="33"/>
      <c r="AA28" s="33"/>
      <c r="AB28" s="33"/>
      <c r="AC28" s="33"/>
    </row>
    <row r="29" spans="1:29" ht="29.1" customHeight="1" thickBot="1" x14ac:dyDescent="0.4">
      <c r="A29" s="148"/>
      <c r="B29" s="148" t="str">
        <f t="shared" si="5"/>
        <v>NO</v>
      </c>
      <c r="C29" s="171"/>
      <c r="D29" s="240"/>
      <c r="E29" s="171"/>
      <c r="F29" s="149"/>
      <c r="G29" s="161"/>
      <c r="H29" s="161"/>
      <c r="I29" s="161"/>
      <c r="J29" s="161"/>
      <c r="K29" s="161"/>
      <c r="L29" s="161"/>
      <c r="M29" s="161"/>
      <c r="N29" s="24"/>
      <c r="O29" s="24"/>
      <c r="P29" s="263">
        <f t="shared" si="1"/>
        <v>0</v>
      </c>
      <c r="Q29" s="26">
        <f t="shared" si="2"/>
        <v>0</v>
      </c>
      <c r="R29" s="143">
        <f t="shared" si="6"/>
        <v>0</v>
      </c>
      <c r="S29" s="27"/>
      <c r="T29" s="28">
        <v>2272</v>
      </c>
      <c r="U29" s="141" t="s">
        <v>166</v>
      </c>
      <c r="V29" s="30">
        <f t="shared" si="3"/>
        <v>55</v>
      </c>
      <c r="W29" s="31"/>
      <c r="X29" s="32">
        <f t="shared" si="4"/>
        <v>55</v>
      </c>
      <c r="Y29" s="19"/>
      <c r="Z29" s="33"/>
      <c r="AA29" s="33"/>
      <c r="AB29" s="33"/>
      <c r="AC29" s="33"/>
    </row>
    <row r="30" spans="1:29" ht="29.1" customHeight="1" thickBot="1" x14ac:dyDescent="0.4">
      <c r="A30" s="148"/>
      <c r="B30" s="148" t="str">
        <f t="shared" si="5"/>
        <v>NO</v>
      </c>
      <c r="C30" s="171"/>
      <c r="D30" s="240"/>
      <c r="E30" s="171"/>
      <c r="F30" s="149"/>
      <c r="G30" s="23"/>
      <c r="H30" s="161"/>
      <c r="I30" s="161"/>
      <c r="J30" s="161"/>
      <c r="K30" s="161"/>
      <c r="L30" s="161"/>
      <c r="M30" s="23"/>
      <c r="N30" s="24"/>
      <c r="O30" s="24"/>
      <c r="P30" s="263">
        <f t="shared" si="1"/>
        <v>0</v>
      </c>
      <c r="Q30" s="26">
        <f t="shared" si="2"/>
        <v>0</v>
      </c>
      <c r="R30" s="143">
        <f t="shared" si="6"/>
        <v>0</v>
      </c>
      <c r="S30" s="27"/>
      <c r="T30" s="28">
        <v>2362</v>
      </c>
      <c r="U30" s="141" t="s">
        <v>167</v>
      </c>
      <c r="V30" s="30">
        <f t="shared" si="3"/>
        <v>0</v>
      </c>
      <c r="W30" s="31"/>
      <c r="X30" s="32">
        <f t="shared" si="4"/>
        <v>0</v>
      </c>
      <c r="Y30" s="19"/>
      <c r="Z30" s="33"/>
      <c r="AA30" s="33"/>
      <c r="AB30" s="33"/>
      <c r="AC30" s="33"/>
    </row>
    <row r="31" spans="1:29" ht="29.1" customHeight="1" thickBot="1" x14ac:dyDescent="0.4">
      <c r="A31" s="148"/>
      <c r="B31" s="148" t="str">
        <f t="shared" si="5"/>
        <v>NO</v>
      </c>
      <c r="C31" s="171"/>
      <c r="D31" s="240"/>
      <c r="E31" s="171"/>
      <c r="F31" s="149"/>
      <c r="G31" s="161"/>
      <c r="H31" s="161"/>
      <c r="I31" s="161"/>
      <c r="J31" s="161"/>
      <c r="K31" s="161"/>
      <c r="L31" s="161"/>
      <c r="M31" s="161"/>
      <c r="N31" s="24"/>
      <c r="O31" s="24"/>
      <c r="P31" s="263">
        <f t="shared" si="1"/>
        <v>0</v>
      </c>
      <c r="Q31" s="26">
        <f t="shared" si="2"/>
        <v>0</v>
      </c>
      <c r="R31" s="143">
        <f t="shared" si="6"/>
        <v>0</v>
      </c>
      <c r="S31" s="27"/>
      <c r="T31" s="28">
        <v>2397</v>
      </c>
      <c r="U31" s="141" t="s">
        <v>168</v>
      </c>
      <c r="V31" s="30">
        <f t="shared" si="3"/>
        <v>100</v>
      </c>
      <c r="W31" s="31"/>
      <c r="X31" s="32">
        <f t="shared" si="4"/>
        <v>100</v>
      </c>
      <c r="Y31" s="19"/>
      <c r="Z31" s="6"/>
      <c r="AA31" s="6"/>
      <c r="AB31" s="6"/>
      <c r="AC31" s="6"/>
    </row>
    <row r="32" spans="1:29" ht="29.1" customHeight="1" thickBot="1" x14ac:dyDescent="0.4">
      <c r="A32" s="148"/>
      <c r="B32" s="148" t="str">
        <f t="shared" si="5"/>
        <v>NO</v>
      </c>
      <c r="C32" s="171"/>
      <c r="D32" s="240"/>
      <c r="E32" s="171"/>
      <c r="F32" s="149"/>
      <c r="G32" s="161"/>
      <c r="H32" s="161"/>
      <c r="I32" s="161"/>
      <c r="J32" s="161"/>
      <c r="K32" s="161"/>
      <c r="L32" s="161"/>
      <c r="M32" s="161"/>
      <c r="N32" s="24"/>
      <c r="O32" s="24"/>
      <c r="P32" s="263">
        <f t="shared" si="1"/>
        <v>0</v>
      </c>
      <c r="Q32" s="26">
        <f t="shared" si="2"/>
        <v>0</v>
      </c>
      <c r="R32" s="143">
        <f t="shared" si="6"/>
        <v>0</v>
      </c>
      <c r="S32" s="27"/>
      <c r="T32" s="28">
        <v>2403</v>
      </c>
      <c r="U32" s="141" t="s">
        <v>169</v>
      </c>
      <c r="V32" s="30">
        <f t="shared" si="3"/>
        <v>62</v>
      </c>
      <c r="W32" s="31"/>
      <c r="X32" s="32">
        <f t="shared" si="4"/>
        <v>62</v>
      </c>
      <c r="Y32" s="19"/>
      <c r="Z32" s="6"/>
      <c r="AA32" s="6"/>
      <c r="AB32" s="6"/>
      <c r="AC32" s="6"/>
    </row>
    <row r="33" spans="1:29" ht="29.1" customHeight="1" thickBot="1" x14ac:dyDescent="0.4">
      <c r="A33" s="148"/>
      <c r="B33" s="148" t="str">
        <f t="shared" si="5"/>
        <v>NO</v>
      </c>
      <c r="C33" s="171"/>
      <c r="D33" s="240"/>
      <c r="E33" s="171"/>
      <c r="F33" s="149"/>
      <c r="G33" s="161"/>
      <c r="H33" s="161"/>
      <c r="I33" s="161"/>
      <c r="J33" s="161"/>
      <c r="K33" s="161"/>
      <c r="L33" s="161"/>
      <c r="M33" s="161"/>
      <c r="N33" s="24"/>
      <c r="O33" s="24"/>
      <c r="P33" s="263">
        <f t="shared" si="1"/>
        <v>0</v>
      </c>
      <c r="Q33" s="26">
        <f t="shared" si="2"/>
        <v>0</v>
      </c>
      <c r="R33" s="143">
        <f t="shared" si="6"/>
        <v>0</v>
      </c>
      <c r="S33" s="27"/>
      <c r="T33" s="28">
        <v>2415</v>
      </c>
      <c r="U33" s="141" t="s">
        <v>170</v>
      </c>
      <c r="V33" s="30">
        <f t="shared" si="3"/>
        <v>0</v>
      </c>
      <c r="W33" s="31"/>
      <c r="X33" s="32">
        <f t="shared" si="4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148"/>
      <c r="B34" s="148" t="str">
        <f t="shared" si="5"/>
        <v>NO</v>
      </c>
      <c r="C34" s="171"/>
      <c r="D34" s="240"/>
      <c r="E34" s="171"/>
      <c r="F34" s="149"/>
      <c r="G34" s="161"/>
      <c r="H34" s="161"/>
      <c r="I34" s="161"/>
      <c r="J34" s="161"/>
      <c r="K34" s="161"/>
      <c r="L34" s="161"/>
      <c r="M34" s="161"/>
      <c r="N34" s="24"/>
      <c r="O34" s="24"/>
      <c r="P34" s="263">
        <f t="shared" si="1"/>
        <v>0</v>
      </c>
      <c r="Q34" s="26">
        <f t="shared" si="2"/>
        <v>0</v>
      </c>
      <c r="R34" s="143">
        <f t="shared" si="6"/>
        <v>0</v>
      </c>
      <c r="S34" s="27"/>
      <c r="T34" s="28">
        <v>2446</v>
      </c>
      <c r="U34" s="141" t="s">
        <v>171</v>
      </c>
      <c r="V34" s="30">
        <f t="shared" si="3"/>
        <v>0</v>
      </c>
      <c r="W34" s="31"/>
      <c r="X34" s="32">
        <f t="shared" si="4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148"/>
      <c r="B35" s="148" t="str">
        <f t="shared" si="5"/>
        <v>NO</v>
      </c>
      <c r="C35" s="171"/>
      <c r="D35" s="240"/>
      <c r="E35" s="171"/>
      <c r="F35" s="149"/>
      <c r="G35" s="161"/>
      <c r="H35" s="161"/>
      <c r="I35" s="161"/>
      <c r="J35" s="161"/>
      <c r="K35" s="161"/>
      <c r="L35" s="161"/>
      <c r="M35" s="161"/>
      <c r="N35" s="24"/>
      <c r="O35" s="24"/>
      <c r="P35" s="263">
        <f t="shared" si="1"/>
        <v>0</v>
      </c>
      <c r="Q35" s="26">
        <f t="shared" si="2"/>
        <v>0</v>
      </c>
      <c r="R35" s="143">
        <v>0</v>
      </c>
      <c r="S35" s="27"/>
      <c r="T35" s="28">
        <v>2455</v>
      </c>
      <c r="U35" s="141" t="s">
        <v>172</v>
      </c>
      <c r="V35" s="30">
        <f t="shared" si="3"/>
        <v>0</v>
      </c>
      <c r="W35" s="31"/>
      <c r="X35" s="32">
        <f t="shared" si="4"/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148"/>
      <c r="B36" s="148" t="str">
        <f t="shared" si="5"/>
        <v>NO</v>
      </c>
      <c r="C36" s="171"/>
      <c r="D36" s="240"/>
      <c r="E36" s="171"/>
      <c r="F36" s="149"/>
      <c r="G36" s="161"/>
      <c r="H36" s="161"/>
      <c r="I36" s="161"/>
      <c r="J36" s="161"/>
      <c r="K36" s="161"/>
      <c r="L36" s="161"/>
      <c r="M36" s="161"/>
      <c r="N36" s="24"/>
      <c r="O36" s="24"/>
      <c r="P36" s="263">
        <f t="shared" si="1"/>
        <v>0</v>
      </c>
      <c r="Q36" s="26">
        <f t="shared" si="2"/>
        <v>0</v>
      </c>
      <c r="R36" s="143">
        <f>SUM(F36:N36)</f>
        <v>0</v>
      </c>
      <c r="S36" s="27"/>
      <c r="T36" s="28">
        <v>2513</v>
      </c>
      <c r="U36" s="141" t="s">
        <v>115</v>
      </c>
      <c r="V36" s="30">
        <f t="shared" si="3"/>
        <v>12</v>
      </c>
      <c r="W36" s="31"/>
      <c r="X36" s="32">
        <f t="shared" si="4"/>
        <v>12</v>
      </c>
      <c r="Y36" s="19"/>
      <c r="Z36" s="6"/>
      <c r="AA36" s="6"/>
      <c r="AB36" s="6"/>
      <c r="AC36" s="6"/>
    </row>
    <row r="37" spans="1:29" ht="29.1" customHeight="1" thickBot="1" x14ac:dyDescent="0.4">
      <c r="A37" s="148"/>
      <c r="B37" s="148" t="str">
        <f t="shared" si="5"/>
        <v>NO</v>
      </c>
      <c r="C37" s="171"/>
      <c r="D37" s="240"/>
      <c r="E37" s="171"/>
      <c r="F37" s="149"/>
      <c r="G37" s="23"/>
      <c r="H37" s="161"/>
      <c r="I37" s="161"/>
      <c r="J37" s="161"/>
      <c r="K37" s="161"/>
      <c r="L37" s="161"/>
      <c r="M37" s="23"/>
      <c r="N37" s="24"/>
      <c r="O37" s="24"/>
      <c r="P37" s="263">
        <f t="shared" si="1"/>
        <v>0</v>
      </c>
      <c r="Q37" s="26">
        <f t="shared" si="2"/>
        <v>0</v>
      </c>
      <c r="R37" s="143">
        <f>SUM(F37:N37)</f>
        <v>0</v>
      </c>
      <c r="S37" s="27"/>
      <c r="T37" s="28">
        <v>2521</v>
      </c>
      <c r="U37" s="141" t="s">
        <v>112</v>
      </c>
      <c r="V37" s="30">
        <f t="shared" si="3"/>
        <v>0</v>
      </c>
      <c r="W37" s="31"/>
      <c r="X37" s="32">
        <f t="shared" si="4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148"/>
      <c r="B38" s="148" t="str">
        <f t="shared" si="5"/>
        <v>NO</v>
      </c>
      <c r="C38" s="171"/>
      <c r="D38" s="240"/>
      <c r="E38" s="171"/>
      <c r="F38" s="149"/>
      <c r="G38" s="161"/>
      <c r="H38" s="161"/>
      <c r="I38" s="161"/>
      <c r="J38" s="161"/>
      <c r="K38" s="161"/>
      <c r="L38" s="23"/>
      <c r="M38" s="161"/>
      <c r="N38" s="24"/>
      <c r="O38" s="264"/>
      <c r="P38" s="263">
        <f t="shared" si="1"/>
        <v>0</v>
      </c>
      <c r="Q38" s="26">
        <f t="shared" si="2"/>
        <v>0</v>
      </c>
      <c r="R38" s="143">
        <v>0</v>
      </c>
      <c r="S38" s="27"/>
      <c r="T38" s="28">
        <v>2526</v>
      </c>
      <c r="U38" s="141" t="s">
        <v>173</v>
      </c>
      <c r="V38" s="30">
        <f t="shared" si="3"/>
        <v>0</v>
      </c>
      <c r="W38" s="31"/>
      <c r="X38" s="32">
        <f t="shared" si="4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148"/>
      <c r="B39" s="148" t="str">
        <f t="shared" ref="B39:B42" si="7">IF(Q39&lt;2,"NO","SI")</f>
        <v>NO</v>
      </c>
      <c r="C39" s="171"/>
      <c r="D39" s="240"/>
      <c r="E39" s="171"/>
      <c r="F39" s="149"/>
      <c r="G39" s="23"/>
      <c r="H39" s="23"/>
      <c r="I39" s="23"/>
      <c r="J39" s="23"/>
      <c r="K39" s="23"/>
      <c r="L39" s="23"/>
      <c r="M39" s="23"/>
      <c r="N39" s="24"/>
      <c r="O39" s="264"/>
      <c r="P39" s="25">
        <f t="shared" ref="P39:P42" si="8">IF(Q39=9,SUM(F39:N39)-SMALL(F39:N39,1)-SMALL(F39:N39,2),IF(Q39=8,SUM(F39:N39)-SMALL(F39:N39,1),SUM(F39:N39)))</f>
        <v>0</v>
      </c>
      <c r="Q39" s="26">
        <f t="shared" ref="Q39:Q42" si="9">COUNTA(F39:N39)</f>
        <v>0</v>
      </c>
      <c r="R39" s="143">
        <f t="shared" ref="R39:R42" si="10">SUM(F39:N39)</f>
        <v>0</v>
      </c>
      <c r="S39" s="27"/>
      <c r="T39" s="28">
        <v>2609</v>
      </c>
      <c r="U39" s="141" t="s">
        <v>174</v>
      </c>
      <c r="V39" s="30">
        <f t="shared" si="3"/>
        <v>90</v>
      </c>
      <c r="W39" s="31"/>
      <c r="X39" s="32">
        <f t="shared" si="4"/>
        <v>90</v>
      </c>
      <c r="Y39" s="19"/>
      <c r="Z39" s="6"/>
      <c r="AA39" s="6"/>
      <c r="AB39" s="6"/>
      <c r="AC39" s="6"/>
    </row>
    <row r="40" spans="1:29" ht="29.1" customHeight="1" thickBot="1" x14ac:dyDescent="0.4">
      <c r="A40" s="148"/>
      <c r="B40" s="148" t="str">
        <f t="shared" si="7"/>
        <v>NO</v>
      </c>
      <c r="C40" s="171"/>
      <c r="D40" s="240"/>
      <c r="E40" s="171"/>
      <c r="F40" s="149"/>
      <c r="G40" s="23"/>
      <c r="H40" s="23"/>
      <c r="I40" s="23"/>
      <c r="J40" s="23"/>
      <c r="K40" s="23"/>
      <c r="L40" s="23"/>
      <c r="M40" s="23"/>
      <c r="N40" s="24"/>
      <c r="O40" s="264"/>
      <c r="P40" s="25">
        <f t="shared" si="8"/>
        <v>0</v>
      </c>
      <c r="Q40" s="26">
        <f t="shared" si="9"/>
        <v>0</v>
      </c>
      <c r="R40" s="143">
        <f t="shared" si="10"/>
        <v>0</v>
      </c>
      <c r="S40" s="27"/>
      <c r="T40" s="28">
        <v>2612</v>
      </c>
      <c r="U40" s="141" t="s">
        <v>175</v>
      </c>
      <c r="V40" s="30">
        <f t="shared" si="3"/>
        <v>80</v>
      </c>
      <c r="W40" s="31"/>
      <c r="X40" s="32">
        <f t="shared" si="4"/>
        <v>80</v>
      </c>
      <c r="Y40" s="19"/>
      <c r="Z40" s="6"/>
      <c r="AA40" s="6"/>
      <c r="AB40" s="6"/>
      <c r="AC40" s="6"/>
    </row>
    <row r="41" spans="1:29" ht="29.1" customHeight="1" thickBot="1" x14ac:dyDescent="0.4">
      <c r="A41" s="148"/>
      <c r="B41" s="148" t="str">
        <f t="shared" si="7"/>
        <v>NO</v>
      </c>
      <c r="C41" s="171"/>
      <c r="D41" s="240"/>
      <c r="E41" s="171"/>
      <c r="F41" s="149"/>
      <c r="G41" s="23"/>
      <c r="H41" s="23"/>
      <c r="I41" s="23"/>
      <c r="J41" s="23"/>
      <c r="K41" s="23"/>
      <c r="L41" s="23"/>
      <c r="M41" s="23"/>
      <c r="N41" s="24"/>
      <c r="O41" s="264"/>
      <c r="P41" s="25">
        <f t="shared" si="8"/>
        <v>0</v>
      </c>
      <c r="Q41" s="26">
        <f t="shared" si="9"/>
        <v>0</v>
      </c>
      <c r="R41" s="143">
        <f t="shared" si="10"/>
        <v>0</v>
      </c>
      <c r="S41" s="27"/>
      <c r="T41" s="28">
        <v>2638</v>
      </c>
      <c r="U41" s="141" t="s">
        <v>176</v>
      </c>
      <c r="V41" s="30">
        <f t="shared" si="3"/>
        <v>0</v>
      </c>
      <c r="W41" s="31"/>
      <c r="X41" s="32">
        <f t="shared" si="4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148"/>
      <c r="B42" s="148" t="str">
        <f t="shared" si="7"/>
        <v>NO</v>
      </c>
      <c r="C42" s="171"/>
      <c r="D42" s="240"/>
      <c r="E42" s="171"/>
      <c r="F42" s="23"/>
      <c r="G42" s="23"/>
      <c r="H42" s="23"/>
      <c r="I42" s="23"/>
      <c r="J42" s="23"/>
      <c r="K42" s="23"/>
      <c r="L42" s="23"/>
      <c r="M42" s="23"/>
      <c r="N42" s="24"/>
      <c r="O42" s="264"/>
      <c r="P42" s="25">
        <f t="shared" si="8"/>
        <v>0</v>
      </c>
      <c r="Q42" s="26">
        <f t="shared" si="9"/>
        <v>0</v>
      </c>
      <c r="R42" s="143">
        <f t="shared" si="10"/>
        <v>0</v>
      </c>
      <c r="S42" s="27"/>
      <c r="T42" s="28"/>
      <c r="U42" s="141"/>
      <c r="V42" s="30">
        <f t="shared" ref="V42:V64" si="11">SUMIF($D$3:$D$76,T42,$Q$3:$Q$76)</f>
        <v>0</v>
      </c>
      <c r="W42" s="31"/>
      <c r="X42" s="32">
        <f t="shared" si="4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148"/>
      <c r="B43" s="148" t="str">
        <f t="shared" ref="B43:B60" si="12">IF(Q43&lt;2,"NO","SI")</f>
        <v>NO</v>
      </c>
      <c r="C43" s="157"/>
      <c r="D43" s="254"/>
      <c r="E43" s="157"/>
      <c r="F43" s="23"/>
      <c r="G43" s="23"/>
      <c r="H43" s="23"/>
      <c r="I43" s="23"/>
      <c r="J43" s="23"/>
      <c r="K43" s="23"/>
      <c r="L43" s="23"/>
      <c r="M43" s="23"/>
      <c r="N43" s="24"/>
      <c r="O43" s="264"/>
      <c r="P43" s="25">
        <f t="shared" ref="P43:P50" si="13">IF(Q43=9,SUM(F43:N43)-SMALL(F43:N43,1)-SMALL(F43:N43,2),IF(Q43=8,SUM(F43:N43)-SMALL(F43:N43,1),SUM(F43:N43)))</f>
        <v>0</v>
      </c>
      <c r="Q43" s="26">
        <f t="shared" ref="Q43:Q50" si="14">COUNTA(F43:N43)</f>
        <v>0</v>
      </c>
      <c r="R43" s="143">
        <f t="shared" ref="R43:R50" si="15">SUM(F43:N43)</f>
        <v>0</v>
      </c>
      <c r="S43" s="27"/>
      <c r="T43" s="28"/>
      <c r="U43" s="29"/>
      <c r="V43" s="30">
        <f t="shared" si="11"/>
        <v>0</v>
      </c>
      <c r="W43" s="31"/>
      <c r="X43" s="32">
        <f t="shared" si="4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148"/>
      <c r="B44" s="148" t="str">
        <f t="shared" si="12"/>
        <v>NO</v>
      </c>
      <c r="C44" s="157"/>
      <c r="D44" s="254"/>
      <c r="E44" s="157"/>
      <c r="F44" s="23"/>
      <c r="G44" s="23"/>
      <c r="H44" s="23"/>
      <c r="I44" s="23"/>
      <c r="J44" s="23"/>
      <c r="K44" s="23"/>
      <c r="L44" s="23"/>
      <c r="M44" s="23"/>
      <c r="N44" s="24"/>
      <c r="O44" s="264"/>
      <c r="P44" s="25">
        <f t="shared" si="13"/>
        <v>0</v>
      </c>
      <c r="Q44" s="26">
        <f t="shared" si="14"/>
        <v>0</v>
      </c>
      <c r="R44" s="143">
        <f t="shared" si="15"/>
        <v>0</v>
      </c>
      <c r="S44" s="27"/>
      <c r="T44" s="28"/>
      <c r="U44" s="141"/>
      <c r="V44" s="30">
        <f t="shared" si="11"/>
        <v>0</v>
      </c>
      <c r="W44" s="31"/>
      <c r="X44" s="32">
        <f t="shared" si="4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148"/>
      <c r="B45" s="148" t="str">
        <f t="shared" si="12"/>
        <v>NO</v>
      </c>
      <c r="C45" s="20"/>
      <c r="D45" s="243"/>
      <c r="E45" s="20"/>
      <c r="F45" s="23"/>
      <c r="G45" s="23"/>
      <c r="H45" s="23"/>
      <c r="I45" s="23"/>
      <c r="J45" s="23"/>
      <c r="K45" s="23"/>
      <c r="L45" s="23"/>
      <c r="M45" s="23"/>
      <c r="N45" s="24"/>
      <c r="O45" s="264"/>
      <c r="P45" s="25">
        <f t="shared" si="13"/>
        <v>0</v>
      </c>
      <c r="Q45" s="26">
        <f t="shared" si="14"/>
        <v>0</v>
      </c>
      <c r="R45" s="143">
        <f t="shared" si="15"/>
        <v>0</v>
      </c>
      <c r="S45" s="27"/>
      <c r="T45" s="28"/>
      <c r="U45" s="29"/>
      <c r="V45" s="30">
        <f t="shared" si="11"/>
        <v>0</v>
      </c>
      <c r="W45" s="31"/>
      <c r="X45" s="32">
        <f t="shared" si="4"/>
        <v>0</v>
      </c>
      <c r="Y45" s="19"/>
      <c r="Z45" s="6"/>
      <c r="AA45" s="6"/>
      <c r="AB45" s="6"/>
      <c r="AC45" s="6"/>
    </row>
    <row r="46" spans="1:29" ht="29.1" customHeight="1" thickBot="1" x14ac:dyDescent="0.4">
      <c r="A46" s="148"/>
      <c r="B46" s="148" t="str">
        <f t="shared" si="12"/>
        <v>NO</v>
      </c>
      <c r="C46" s="20"/>
      <c r="D46" s="243"/>
      <c r="E46" s="20"/>
      <c r="F46" s="23"/>
      <c r="G46" s="23"/>
      <c r="H46" s="23"/>
      <c r="I46" s="23"/>
      <c r="J46" s="23"/>
      <c r="K46" s="23"/>
      <c r="L46" s="23"/>
      <c r="M46" s="23"/>
      <c r="N46" s="24"/>
      <c r="O46" s="264"/>
      <c r="P46" s="25">
        <f t="shared" si="13"/>
        <v>0</v>
      </c>
      <c r="Q46" s="26">
        <f t="shared" si="14"/>
        <v>0</v>
      </c>
      <c r="R46" s="143">
        <f t="shared" si="15"/>
        <v>0</v>
      </c>
      <c r="S46" s="35"/>
      <c r="T46" s="28"/>
      <c r="U46" s="29"/>
      <c r="V46" s="30">
        <f t="shared" si="11"/>
        <v>0</v>
      </c>
      <c r="W46" s="31"/>
      <c r="X46" s="32">
        <f t="shared" si="4"/>
        <v>0</v>
      </c>
      <c r="Y46" s="19"/>
      <c r="Z46" s="6"/>
      <c r="AA46" s="6"/>
      <c r="AB46" s="6"/>
      <c r="AC46" s="6"/>
    </row>
    <row r="47" spans="1:29" ht="29.1" customHeight="1" thickBot="1" x14ac:dyDescent="0.4">
      <c r="A47" s="148"/>
      <c r="B47" s="148" t="str">
        <f t="shared" si="12"/>
        <v>NO</v>
      </c>
      <c r="C47" s="21"/>
      <c r="D47" s="243"/>
      <c r="E47" s="20"/>
      <c r="F47" s="23"/>
      <c r="G47" s="23"/>
      <c r="H47" s="23"/>
      <c r="I47" s="23"/>
      <c r="J47" s="23"/>
      <c r="K47" s="23"/>
      <c r="L47" s="23"/>
      <c r="M47" s="23"/>
      <c r="N47" s="24"/>
      <c r="O47" s="264"/>
      <c r="P47" s="25">
        <f t="shared" si="13"/>
        <v>0</v>
      </c>
      <c r="Q47" s="26">
        <f t="shared" si="14"/>
        <v>0</v>
      </c>
      <c r="R47" s="143">
        <f t="shared" si="15"/>
        <v>0</v>
      </c>
      <c r="S47" s="35"/>
      <c r="T47" s="28"/>
      <c r="U47" s="29"/>
      <c r="V47" s="30">
        <f t="shared" si="11"/>
        <v>0</v>
      </c>
      <c r="W47" s="31"/>
      <c r="X47" s="32">
        <f t="shared" si="4"/>
        <v>0</v>
      </c>
      <c r="Y47" s="38"/>
      <c r="Z47" s="6"/>
      <c r="AA47" s="6"/>
      <c r="AB47" s="6"/>
      <c r="AC47" s="6"/>
    </row>
    <row r="48" spans="1:29" ht="29.1" customHeight="1" thickBot="1" x14ac:dyDescent="0.4">
      <c r="A48" s="148"/>
      <c r="B48" s="148" t="str">
        <f t="shared" si="12"/>
        <v>NO</v>
      </c>
      <c r="C48" s="20"/>
      <c r="D48" s="243"/>
      <c r="E48" s="20"/>
      <c r="F48" s="23"/>
      <c r="G48" s="23"/>
      <c r="H48" s="23"/>
      <c r="I48" s="23"/>
      <c r="J48" s="23"/>
      <c r="K48" s="23"/>
      <c r="L48" s="23"/>
      <c r="M48" s="23"/>
      <c r="N48" s="24"/>
      <c r="O48" s="264"/>
      <c r="P48" s="25">
        <f t="shared" si="13"/>
        <v>0</v>
      </c>
      <c r="Q48" s="26">
        <f t="shared" si="14"/>
        <v>0</v>
      </c>
      <c r="R48" s="143">
        <f t="shared" si="15"/>
        <v>0</v>
      </c>
      <c r="S48" s="19"/>
      <c r="T48" s="28"/>
      <c r="U48" s="29"/>
      <c r="V48" s="30">
        <f t="shared" si="11"/>
        <v>0</v>
      </c>
      <c r="W48" s="31"/>
      <c r="X48" s="32">
        <f t="shared" si="4"/>
        <v>0</v>
      </c>
      <c r="Y48" s="38"/>
      <c r="Z48" s="6"/>
      <c r="AA48" s="6"/>
      <c r="AB48" s="6"/>
      <c r="AC48" s="6"/>
    </row>
    <row r="49" spans="1:29" ht="29.1" customHeight="1" thickBot="1" x14ac:dyDescent="0.4">
      <c r="A49" s="148"/>
      <c r="B49" s="148" t="str">
        <f t="shared" si="12"/>
        <v>NO</v>
      </c>
      <c r="C49" s="20"/>
      <c r="D49" s="243"/>
      <c r="E49" s="20"/>
      <c r="F49" s="23"/>
      <c r="G49" s="23"/>
      <c r="H49" s="23"/>
      <c r="I49" s="23"/>
      <c r="J49" s="23"/>
      <c r="K49" s="23"/>
      <c r="L49" s="23"/>
      <c r="M49" s="23"/>
      <c r="N49" s="24"/>
      <c r="O49" s="264"/>
      <c r="P49" s="25">
        <f t="shared" si="13"/>
        <v>0</v>
      </c>
      <c r="Q49" s="26">
        <f t="shared" si="14"/>
        <v>0</v>
      </c>
      <c r="R49" s="143">
        <f t="shared" si="15"/>
        <v>0</v>
      </c>
      <c r="S49" s="19"/>
      <c r="T49" s="28"/>
      <c r="U49" s="29"/>
      <c r="V49" s="30">
        <f t="shared" si="11"/>
        <v>0</v>
      </c>
      <c r="W49" s="31"/>
      <c r="X49" s="32">
        <f t="shared" si="4"/>
        <v>0</v>
      </c>
      <c r="Y49" s="6"/>
      <c r="Z49" s="6"/>
      <c r="AA49" s="6"/>
      <c r="AB49" s="6"/>
      <c r="AC49" s="6"/>
    </row>
    <row r="50" spans="1:29" ht="29.1" customHeight="1" thickBot="1" x14ac:dyDescent="0.4">
      <c r="A50" s="148"/>
      <c r="B50" s="148" t="str">
        <f t="shared" si="12"/>
        <v>NO</v>
      </c>
      <c r="C50" s="138"/>
      <c r="D50" s="243"/>
      <c r="E50" s="20"/>
      <c r="F50" s="23"/>
      <c r="G50" s="23"/>
      <c r="H50" s="23"/>
      <c r="I50" s="23"/>
      <c r="J50" s="23"/>
      <c r="K50" s="23"/>
      <c r="L50" s="23"/>
      <c r="M50" s="23"/>
      <c r="N50" s="24"/>
      <c r="O50" s="264"/>
      <c r="P50" s="25">
        <f t="shared" si="13"/>
        <v>0</v>
      </c>
      <c r="Q50" s="26">
        <f t="shared" si="14"/>
        <v>0</v>
      </c>
      <c r="R50" s="143">
        <f t="shared" si="15"/>
        <v>0</v>
      </c>
      <c r="S50" s="19"/>
      <c r="T50" s="28"/>
      <c r="U50" s="29"/>
      <c r="V50" s="30">
        <f t="shared" si="11"/>
        <v>0</v>
      </c>
      <c r="W50" s="31"/>
      <c r="X50" s="32">
        <f t="shared" si="4"/>
        <v>0</v>
      </c>
      <c r="Y50" s="6"/>
      <c r="Z50" s="6"/>
      <c r="AA50" s="6"/>
      <c r="AB50" s="6"/>
      <c r="AC50" s="6"/>
    </row>
    <row r="51" spans="1:29" ht="29.1" customHeight="1" thickBot="1" x14ac:dyDescent="0.4">
      <c r="A51" s="148"/>
      <c r="B51" s="148" t="str">
        <f t="shared" si="12"/>
        <v>NO</v>
      </c>
      <c r="C51" s="20"/>
      <c r="D51" s="243"/>
      <c r="E51" s="20"/>
      <c r="F51" s="23"/>
      <c r="G51" s="23"/>
      <c r="H51" s="23"/>
      <c r="I51" s="23"/>
      <c r="J51" s="23"/>
      <c r="K51" s="23"/>
      <c r="L51" s="23"/>
      <c r="M51" s="23"/>
      <c r="N51" s="24"/>
      <c r="O51" s="264"/>
      <c r="P51" s="25">
        <f t="shared" ref="P51:P60" si="16">IF(Q51=9,SUM(F51:N51)-SMALL(F51:N51,1)-SMALL(F51:N51,2),IF(Q51=8,SUM(F51:N51)-SMALL(F51:N51,1),SUM(F51:N51)))</f>
        <v>0</v>
      </c>
      <c r="Q51" s="26">
        <f t="shared" ref="Q51:Q60" si="17">COUNTA(F51:N51)</f>
        <v>0</v>
      </c>
      <c r="R51" s="143">
        <f t="shared" ref="R51:R60" si="18">SUM(F51:N51)</f>
        <v>0</v>
      </c>
      <c r="S51" s="19"/>
      <c r="T51" s="28"/>
      <c r="U51" s="29"/>
      <c r="V51" s="30">
        <f t="shared" si="11"/>
        <v>0</v>
      </c>
      <c r="W51" s="31"/>
      <c r="X51" s="32">
        <f t="shared" si="4"/>
        <v>0</v>
      </c>
      <c r="Y51" s="6"/>
      <c r="Z51" s="6"/>
      <c r="AA51" s="6"/>
      <c r="AB51" s="6"/>
      <c r="AC51" s="6"/>
    </row>
    <row r="52" spans="1:29" ht="29.1" customHeight="1" thickBot="1" x14ac:dyDescent="0.4">
      <c r="A52" s="148"/>
      <c r="B52" s="148" t="str">
        <f t="shared" si="12"/>
        <v>NO</v>
      </c>
      <c r="C52" s="20"/>
      <c r="D52" s="243"/>
      <c r="E52" s="20"/>
      <c r="F52" s="23"/>
      <c r="G52" s="23"/>
      <c r="H52" s="23"/>
      <c r="I52" s="23"/>
      <c r="J52" s="23"/>
      <c r="K52" s="23"/>
      <c r="L52" s="23"/>
      <c r="M52" s="23"/>
      <c r="N52" s="24"/>
      <c r="O52" s="264"/>
      <c r="P52" s="25">
        <f t="shared" si="16"/>
        <v>0</v>
      </c>
      <c r="Q52" s="26">
        <f t="shared" si="17"/>
        <v>0</v>
      </c>
      <c r="R52" s="143">
        <f t="shared" si="18"/>
        <v>0</v>
      </c>
      <c r="S52" s="19"/>
      <c r="T52" s="28"/>
      <c r="U52" s="29"/>
      <c r="V52" s="30">
        <f t="shared" si="11"/>
        <v>0</v>
      </c>
      <c r="W52" s="31"/>
      <c r="X52" s="32">
        <f t="shared" si="4"/>
        <v>0</v>
      </c>
      <c r="Y52" s="6"/>
      <c r="Z52" s="6"/>
      <c r="AA52" s="6"/>
      <c r="AB52" s="6"/>
      <c r="AC52" s="6"/>
    </row>
    <row r="53" spans="1:29" ht="29.1" customHeight="1" thickBot="1" x14ac:dyDescent="0.4">
      <c r="A53" s="148"/>
      <c r="B53" s="148" t="str">
        <f t="shared" si="12"/>
        <v>NO</v>
      </c>
      <c r="C53" s="20"/>
      <c r="D53" s="243"/>
      <c r="E53" s="20"/>
      <c r="F53" s="23"/>
      <c r="G53" s="23"/>
      <c r="H53" s="23"/>
      <c r="I53" s="23"/>
      <c r="J53" s="23"/>
      <c r="K53" s="23"/>
      <c r="L53" s="23"/>
      <c r="M53" s="23"/>
      <c r="N53" s="24"/>
      <c r="O53" s="264"/>
      <c r="P53" s="25">
        <f t="shared" si="16"/>
        <v>0</v>
      </c>
      <c r="Q53" s="26">
        <f t="shared" si="17"/>
        <v>0</v>
      </c>
      <c r="R53" s="143">
        <f t="shared" si="18"/>
        <v>0</v>
      </c>
      <c r="S53" s="19"/>
      <c r="T53" s="28"/>
      <c r="U53" s="29"/>
      <c r="V53" s="30">
        <f t="shared" si="11"/>
        <v>0</v>
      </c>
      <c r="W53" s="31"/>
      <c r="X53" s="32">
        <f t="shared" si="4"/>
        <v>0</v>
      </c>
      <c r="Y53" s="6"/>
      <c r="Z53" s="6"/>
      <c r="AA53" s="6"/>
      <c r="AB53" s="6"/>
      <c r="AC53" s="6"/>
    </row>
    <row r="54" spans="1:29" ht="29.1" customHeight="1" thickBot="1" x14ac:dyDescent="0.4">
      <c r="A54" s="148"/>
      <c r="B54" s="148" t="str">
        <f t="shared" si="12"/>
        <v>NO</v>
      </c>
      <c r="C54" s="20"/>
      <c r="D54" s="243"/>
      <c r="E54" s="20"/>
      <c r="F54" s="23"/>
      <c r="G54" s="23"/>
      <c r="H54" s="23"/>
      <c r="I54" s="23"/>
      <c r="J54" s="23"/>
      <c r="K54" s="23"/>
      <c r="L54" s="23"/>
      <c r="M54" s="23"/>
      <c r="N54" s="24"/>
      <c r="O54" s="264"/>
      <c r="P54" s="25">
        <f t="shared" si="16"/>
        <v>0</v>
      </c>
      <c r="Q54" s="26">
        <f t="shared" si="17"/>
        <v>0</v>
      </c>
      <c r="R54" s="143">
        <f t="shared" si="18"/>
        <v>0</v>
      </c>
      <c r="S54" s="19"/>
      <c r="T54" s="28"/>
      <c r="U54" s="29"/>
      <c r="V54" s="30">
        <f t="shared" si="11"/>
        <v>0</v>
      </c>
      <c r="W54" s="31"/>
      <c r="X54" s="32">
        <f t="shared" si="4"/>
        <v>0</v>
      </c>
      <c r="Y54" s="6"/>
      <c r="Z54" s="6"/>
      <c r="AA54" s="6"/>
      <c r="AB54" s="6"/>
      <c r="AC54" s="6"/>
    </row>
    <row r="55" spans="1:29" ht="29.1" customHeight="1" thickBot="1" x14ac:dyDescent="0.4">
      <c r="A55" s="148"/>
      <c r="B55" s="148" t="str">
        <f t="shared" si="12"/>
        <v>NO</v>
      </c>
      <c r="C55" s="20"/>
      <c r="D55" s="243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64"/>
      <c r="P55" s="25">
        <f t="shared" si="16"/>
        <v>0</v>
      </c>
      <c r="Q55" s="26">
        <f t="shared" si="17"/>
        <v>0</v>
      </c>
      <c r="R55" s="143">
        <f t="shared" si="18"/>
        <v>0</v>
      </c>
      <c r="S55" s="19"/>
      <c r="T55" s="28"/>
      <c r="U55" s="29"/>
      <c r="V55" s="30">
        <f t="shared" si="11"/>
        <v>0</v>
      </c>
      <c r="W55" s="31"/>
      <c r="X55" s="32">
        <f t="shared" si="4"/>
        <v>0</v>
      </c>
      <c r="Y55" s="6"/>
      <c r="Z55" s="6"/>
      <c r="AA55" s="6"/>
      <c r="AB55" s="6"/>
      <c r="AC55" s="6"/>
    </row>
    <row r="56" spans="1:29" ht="29.1" customHeight="1" thickBot="1" x14ac:dyDescent="0.4">
      <c r="A56" s="148"/>
      <c r="B56" s="148" t="str">
        <f t="shared" si="12"/>
        <v>NO</v>
      </c>
      <c r="C56" s="20"/>
      <c r="D56" s="243"/>
      <c r="E56" s="20"/>
      <c r="F56" s="23"/>
      <c r="G56" s="23"/>
      <c r="H56" s="23"/>
      <c r="I56" s="23"/>
      <c r="J56" s="23"/>
      <c r="K56" s="23"/>
      <c r="L56" s="23"/>
      <c r="M56" s="23"/>
      <c r="N56" s="24"/>
      <c r="O56" s="264"/>
      <c r="P56" s="25">
        <f t="shared" si="16"/>
        <v>0</v>
      </c>
      <c r="Q56" s="26">
        <f t="shared" si="17"/>
        <v>0</v>
      </c>
      <c r="R56" s="143">
        <f t="shared" si="18"/>
        <v>0</v>
      </c>
      <c r="S56" s="19"/>
      <c r="T56" s="28"/>
      <c r="U56" s="29"/>
      <c r="V56" s="30">
        <f t="shared" si="11"/>
        <v>0</v>
      </c>
      <c r="W56" s="31"/>
      <c r="X56" s="32">
        <f t="shared" si="4"/>
        <v>0</v>
      </c>
      <c r="Y56" s="6"/>
      <c r="Z56" s="6"/>
      <c r="AA56" s="6"/>
      <c r="AB56" s="6"/>
      <c r="AC56" s="6"/>
    </row>
    <row r="57" spans="1:29" ht="29.1" customHeight="1" thickBot="1" x14ac:dyDescent="0.4">
      <c r="A57" s="148"/>
      <c r="B57" s="148" t="str">
        <f t="shared" si="12"/>
        <v>NO</v>
      </c>
      <c r="C57" s="20"/>
      <c r="D57" s="243"/>
      <c r="E57" s="20"/>
      <c r="F57" s="23"/>
      <c r="G57" s="23"/>
      <c r="H57" s="23"/>
      <c r="I57" s="23"/>
      <c r="J57" s="23"/>
      <c r="K57" s="23"/>
      <c r="L57" s="23"/>
      <c r="M57" s="23"/>
      <c r="N57" s="24"/>
      <c r="O57" s="264"/>
      <c r="P57" s="25">
        <f t="shared" si="16"/>
        <v>0</v>
      </c>
      <c r="Q57" s="26">
        <f t="shared" si="17"/>
        <v>0</v>
      </c>
      <c r="R57" s="143">
        <f t="shared" si="18"/>
        <v>0</v>
      </c>
      <c r="S57" s="19"/>
      <c r="T57" s="28"/>
      <c r="U57" s="29"/>
      <c r="V57" s="30">
        <f t="shared" si="11"/>
        <v>0</v>
      </c>
      <c r="W57" s="31"/>
      <c r="X57" s="32">
        <f t="shared" si="4"/>
        <v>0</v>
      </c>
      <c r="Y57" s="6"/>
      <c r="Z57" s="6"/>
      <c r="AA57" s="6"/>
      <c r="AB57" s="6"/>
      <c r="AC57" s="6"/>
    </row>
    <row r="58" spans="1:29" ht="29.1" customHeight="1" thickBot="1" x14ac:dyDescent="0.4">
      <c r="A58" s="148"/>
      <c r="B58" s="148" t="str">
        <f t="shared" si="12"/>
        <v>NO</v>
      </c>
      <c r="C58" s="21"/>
      <c r="D58" s="243"/>
      <c r="E58" s="20"/>
      <c r="F58" s="23"/>
      <c r="G58" s="23"/>
      <c r="H58" s="23"/>
      <c r="I58" s="23"/>
      <c r="J58" s="23"/>
      <c r="K58" s="23"/>
      <c r="L58" s="23"/>
      <c r="M58" s="23"/>
      <c r="N58" s="24"/>
      <c r="O58" s="264"/>
      <c r="P58" s="25">
        <f t="shared" si="16"/>
        <v>0</v>
      </c>
      <c r="Q58" s="26">
        <f t="shared" si="17"/>
        <v>0</v>
      </c>
      <c r="R58" s="143">
        <f t="shared" si="18"/>
        <v>0</v>
      </c>
      <c r="S58" s="19"/>
      <c r="T58" s="28"/>
      <c r="U58" s="29"/>
      <c r="V58" s="30">
        <f t="shared" si="11"/>
        <v>0</v>
      </c>
      <c r="W58" s="31"/>
      <c r="X58" s="32">
        <f t="shared" si="4"/>
        <v>0</v>
      </c>
      <c r="Y58" s="6"/>
      <c r="Z58" s="6"/>
      <c r="AA58" s="6"/>
      <c r="AB58" s="6"/>
      <c r="AC58" s="6"/>
    </row>
    <row r="59" spans="1:29" ht="29.1" customHeight="1" thickBot="1" x14ac:dyDescent="0.4">
      <c r="A59" s="148"/>
      <c r="B59" s="148" t="str">
        <f t="shared" si="12"/>
        <v>NO</v>
      </c>
      <c r="C59" s="21"/>
      <c r="D59" s="243"/>
      <c r="E59" s="21"/>
      <c r="F59" s="23"/>
      <c r="G59" s="23"/>
      <c r="H59" s="23"/>
      <c r="I59" s="23"/>
      <c r="J59" s="23"/>
      <c r="K59" s="23"/>
      <c r="L59" s="23"/>
      <c r="M59" s="23"/>
      <c r="N59" s="24"/>
      <c r="O59" s="264"/>
      <c r="P59" s="25">
        <f t="shared" si="16"/>
        <v>0</v>
      </c>
      <c r="Q59" s="26">
        <f t="shared" si="17"/>
        <v>0</v>
      </c>
      <c r="R59" s="143">
        <f t="shared" si="18"/>
        <v>0</v>
      </c>
      <c r="S59" s="19"/>
      <c r="T59" s="28"/>
      <c r="U59" s="141"/>
      <c r="V59" s="30">
        <f t="shared" si="11"/>
        <v>0</v>
      </c>
      <c r="W59" s="31"/>
      <c r="X59" s="32">
        <f t="shared" si="4"/>
        <v>0</v>
      </c>
      <c r="Y59" s="6"/>
      <c r="Z59" s="6"/>
      <c r="AA59" s="6"/>
      <c r="AB59" s="6"/>
      <c r="AC59" s="6"/>
    </row>
    <row r="60" spans="1:29" ht="29.1" customHeight="1" thickBot="1" x14ac:dyDescent="0.4">
      <c r="A60" s="148"/>
      <c r="B60" s="148" t="str">
        <f t="shared" si="12"/>
        <v>NO</v>
      </c>
      <c r="C60" s="21"/>
      <c r="D60" s="243"/>
      <c r="E60" s="21"/>
      <c r="F60" s="23"/>
      <c r="G60" s="23"/>
      <c r="H60" s="23"/>
      <c r="I60" s="23"/>
      <c r="J60" s="23"/>
      <c r="K60" s="23"/>
      <c r="L60" s="23"/>
      <c r="M60" s="23"/>
      <c r="N60" s="24"/>
      <c r="O60" s="264"/>
      <c r="P60" s="25">
        <f t="shared" si="16"/>
        <v>0</v>
      </c>
      <c r="Q60" s="26">
        <f t="shared" si="17"/>
        <v>0</v>
      </c>
      <c r="R60" s="143">
        <f t="shared" si="18"/>
        <v>0</v>
      </c>
      <c r="S60" s="19"/>
      <c r="T60" s="28"/>
      <c r="U60" s="29"/>
      <c r="V60" s="30">
        <f t="shared" si="11"/>
        <v>0</v>
      </c>
      <c r="W60" s="31"/>
      <c r="X60" s="32">
        <f t="shared" si="4"/>
        <v>0</v>
      </c>
      <c r="Y60" s="6"/>
      <c r="Z60" s="6"/>
      <c r="AA60" s="6"/>
      <c r="AB60" s="6"/>
      <c r="AC60" s="6"/>
    </row>
    <row r="61" spans="1:29" ht="28.5" customHeight="1" thickBot="1" x14ac:dyDescent="0.4">
      <c r="A61" s="42"/>
      <c r="B61" s="42">
        <f>COUNTIF(B3:B60,"SI")</f>
        <v>13</v>
      </c>
      <c r="C61" s="42">
        <f>COUNTA(C3:C60)</f>
        <v>13</v>
      </c>
      <c r="D61" s="244"/>
      <c r="E61" s="42"/>
      <c r="F61" s="44">
        <f t="shared" ref="F61:N61" si="19">COUNTA(F3:F60)</f>
        <v>13</v>
      </c>
      <c r="G61" s="44">
        <f t="shared" si="19"/>
        <v>0</v>
      </c>
      <c r="H61" s="44">
        <f t="shared" si="19"/>
        <v>0</v>
      </c>
      <c r="I61" s="44">
        <f t="shared" si="19"/>
        <v>0</v>
      </c>
      <c r="J61" s="44">
        <f t="shared" si="19"/>
        <v>0</v>
      </c>
      <c r="K61" s="44">
        <f t="shared" si="19"/>
        <v>0</v>
      </c>
      <c r="L61" s="44">
        <f t="shared" si="19"/>
        <v>0</v>
      </c>
      <c r="M61" s="44">
        <f t="shared" si="19"/>
        <v>0</v>
      </c>
      <c r="N61" s="44">
        <f t="shared" si="19"/>
        <v>0</v>
      </c>
      <c r="O61" s="265"/>
      <c r="P61" s="64">
        <f>SUM(P3:P60)</f>
        <v>516</v>
      </c>
      <c r="Q61" s="46"/>
      <c r="R61" s="65">
        <f>SUM(R3:R60)</f>
        <v>516</v>
      </c>
      <c r="S61" s="19"/>
      <c r="T61" s="28"/>
      <c r="U61" s="29"/>
      <c r="V61" s="30">
        <f t="shared" si="11"/>
        <v>0</v>
      </c>
      <c r="W61" s="31"/>
      <c r="X61" s="32">
        <f t="shared" si="4"/>
        <v>0</v>
      </c>
      <c r="Y61" s="6"/>
      <c r="Z61" s="6"/>
      <c r="AA61" s="6"/>
      <c r="AB61" s="6"/>
      <c r="AC61" s="6"/>
    </row>
    <row r="62" spans="1:29" ht="27.95" customHeight="1" thickBot="1" x14ac:dyDescent="0.4">
      <c r="A62" s="66"/>
      <c r="B62" s="66"/>
      <c r="C62" s="66"/>
      <c r="D62" s="245"/>
      <c r="E62" s="66"/>
      <c r="F62" s="67"/>
      <c r="G62" s="67"/>
      <c r="H62" s="66"/>
      <c r="I62" s="66"/>
      <c r="J62" s="66"/>
      <c r="K62" s="66"/>
      <c r="L62" s="66"/>
      <c r="M62" s="66"/>
      <c r="N62" s="66"/>
      <c r="O62" s="68"/>
      <c r="P62" s="68"/>
      <c r="Q62" s="6"/>
      <c r="R62" s="69"/>
      <c r="S62" s="6"/>
      <c r="T62" s="28"/>
      <c r="U62" s="141"/>
      <c r="V62" s="30">
        <f t="shared" si="11"/>
        <v>0</v>
      </c>
      <c r="W62" s="31"/>
      <c r="X62" s="32">
        <f t="shared" si="4"/>
        <v>0</v>
      </c>
      <c r="Y62" s="6"/>
      <c r="Z62" s="6"/>
      <c r="AA62" s="6"/>
      <c r="AB62" s="6"/>
      <c r="AC62" s="6"/>
    </row>
    <row r="63" spans="1:29" ht="27.95" customHeight="1" thickBot="1" x14ac:dyDescent="0.4">
      <c r="A63" s="66"/>
      <c r="B63" s="66"/>
      <c r="C63" s="66"/>
      <c r="D63" s="245"/>
      <c r="E63" s="66"/>
      <c r="F63" s="67"/>
      <c r="G63" s="67"/>
      <c r="H63" s="66"/>
      <c r="I63" s="66"/>
      <c r="J63" s="66"/>
      <c r="K63" s="66"/>
      <c r="L63" s="66"/>
      <c r="M63" s="66"/>
      <c r="N63" s="66"/>
      <c r="O63" s="66"/>
      <c r="P63" s="66"/>
      <c r="Q63" s="6"/>
      <c r="R63" s="6"/>
      <c r="S63" s="6"/>
      <c r="T63" s="28"/>
      <c r="U63" s="29"/>
      <c r="V63" s="30">
        <f t="shared" si="11"/>
        <v>0</v>
      </c>
      <c r="W63" s="31"/>
      <c r="X63" s="32">
        <f t="shared" si="4"/>
        <v>0</v>
      </c>
      <c r="Y63" s="6"/>
      <c r="Z63" s="6"/>
      <c r="AA63" s="6"/>
      <c r="AB63" s="6"/>
      <c r="AC63" s="6"/>
    </row>
    <row r="64" spans="1:29" ht="27.95" customHeight="1" thickBot="1" x14ac:dyDescent="0.4">
      <c r="A64" s="184"/>
      <c r="B64" s="66"/>
      <c r="C64" s="48"/>
      <c r="D64" s="247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50"/>
      <c r="Q64" s="6"/>
      <c r="R64" s="6"/>
      <c r="S64" s="6"/>
      <c r="T64" s="28"/>
      <c r="U64" s="29"/>
      <c r="V64" s="30">
        <f t="shared" si="11"/>
        <v>0</v>
      </c>
      <c r="W64" s="31"/>
      <c r="X64" s="32">
        <f t="shared" si="4"/>
        <v>0</v>
      </c>
      <c r="Y64" s="6"/>
      <c r="Z64" s="6"/>
      <c r="AA64" s="6"/>
      <c r="AB64" s="6"/>
      <c r="AC64" s="6"/>
    </row>
    <row r="65" spans="1:29" ht="27.95" customHeight="1" x14ac:dyDescent="0.35">
      <c r="A65" s="185"/>
      <c r="B65" s="66"/>
      <c r="C65" s="51"/>
      <c r="D65" s="248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3"/>
      <c r="Q65" s="6"/>
      <c r="R65" s="6"/>
      <c r="S65" s="6"/>
      <c r="T65" s="6"/>
      <c r="U65" s="6"/>
      <c r="V65" s="39">
        <f>SUM(V3:V64)</f>
        <v>516</v>
      </c>
      <c r="W65" s="6"/>
      <c r="X65" s="41">
        <f>SUM(X3:X64)</f>
        <v>516</v>
      </c>
      <c r="Y65" s="6"/>
      <c r="Z65" s="6"/>
      <c r="AA65" s="6"/>
      <c r="AB65" s="6"/>
      <c r="AC65" s="6"/>
    </row>
    <row r="66" spans="1:29" ht="27.95" customHeight="1" x14ac:dyDescent="0.35">
      <c r="A66" s="185"/>
      <c r="B66" s="66"/>
      <c r="C66" s="51"/>
      <c r="D66" s="248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3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27.95" customHeight="1" x14ac:dyDescent="0.35">
      <c r="A67" s="186"/>
      <c r="B67" s="66"/>
      <c r="C67" s="54"/>
      <c r="D67" s="249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8.600000000000001" customHeight="1" x14ac:dyDescent="0.2">
      <c r="T68" s="6"/>
      <c r="U68" s="6"/>
      <c r="V68" s="6"/>
      <c r="W68" s="6"/>
      <c r="X68" s="6"/>
    </row>
    <row r="69" spans="1:29" ht="18.600000000000001" customHeight="1" x14ac:dyDescent="0.2">
      <c r="T69" s="6"/>
      <c r="U69" s="6"/>
    </row>
    <row r="70" spans="1:29" ht="18.600000000000001" customHeight="1" x14ac:dyDescent="0.2">
      <c r="T70" s="6"/>
      <c r="U70" s="6"/>
    </row>
    <row r="71" spans="1:29" ht="18.600000000000001" customHeight="1" x14ac:dyDescent="0.2">
      <c r="T71" s="6"/>
      <c r="U71" s="6"/>
    </row>
    <row r="72" spans="1:29" ht="18.600000000000001" customHeight="1" x14ac:dyDescent="0.2">
      <c r="T72" s="6"/>
      <c r="U72" s="6"/>
    </row>
    <row r="73" spans="1:29" ht="18.600000000000001" customHeight="1" x14ac:dyDescent="0.2">
      <c r="T73" s="6"/>
      <c r="U73" s="6"/>
    </row>
    <row r="74" spans="1:29" ht="18.600000000000001" customHeight="1" x14ac:dyDescent="0.2">
      <c r="T74" s="6"/>
      <c r="U74" s="6"/>
    </row>
    <row r="75" spans="1:29" ht="18.600000000000001" customHeight="1" x14ac:dyDescent="0.2">
      <c r="T75" s="6"/>
      <c r="U75" s="6"/>
    </row>
    <row r="76" spans="1:29" ht="18.600000000000001" customHeight="1" x14ac:dyDescent="0.2">
      <c r="T76" s="6"/>
      <c r="U76" s="6"/>
    </row>
    <row r="77" spans="1:29" ht="18.600000000000001" customHeight="1" x14ac:dyDescent="0.2">
      <c r="T77" s="6"/>
      <c r="U77" s="6"/>
    </row>
    <row r="78" spans="1:29" ht="18.600000000000001" customHeight="1" x14ac:dyDescent="0.2">
      <c r="T78" s="6"/>
      <c r="U78" s="6"/>
    </row>
    <row r="79" spans="1:29" ht="18.600000000000001" customHeight="1" x14ac:dyDescent="0.2">
      <c r="T79" s="6"/>
      <c r="U79" s="6"/>
    </row>
    <row r="80" spans="1:29" ht="18.600000000000001" customHeight="1" x14ac:dyDescent="0.2">
      <c r="T80" s="6"/>
      <c r="U80" s="6"/>
    </row>
    <row r="81" spans="20:21" ht="18.600000000000001" customHeight="1" x14ac:dyDescent="0.2">
      <c r="T81" s="6"/>
      <c r="U81" s="6"/>
    </row>
    <row r="82" spans="20:21" ht="18.600000000000001" customHeight="1" x14ac:dyDescent="0.2">
      <c r="T82" s="6"/>
      <c r="U82" s="6"/>
    </row>
    <row r="83" spans="20:21" ht="18.600000000000001" customHeight="1" x14ac:dyDescent="0.2">
      <c r="T83" s="6"/>
      <c r="U83" s="6"/>
    </row>
    <row r="84" spans="20:21" ht="18.600000000000001" customHeight="1" x14ac:dyDescent="0.2">
      <c r="T84" s="6"/>
      <c r="U84" s="6"/>
    </row>
    <row r="85" spans="20:21" ht="18.600000000000001" customHeight="1" x14ac:dyDescent="0.2">
      <c r="T85" s="6"/>
      <c r="U85" s="6"/>
    </row>
    <row r="86" spans="20:21" ht="18.600000000000001" customHeight="1" x14ac:dyDescent="0.2">
      <c r="T86" s="6"/>
      <c r="U86" s="6"/>
    </row>
    <row r="87" spans="20:21" ht="18.600000000000001" customHeight="1" x14ac:dyDescent="0.2">
      <c r="T87" s="6"/>
      <c r="U87" s="6"/>
    </row>
    <row r="88" spans="20:21" ht="18.600000000000001" customHeight="1" x14ac:dyDescent="0.2">
      <c r="T88" s="6"/>
      <c r="U88" s="6"/>
    </row>
    <row r="89" spans="20:21" ht="18.600000000000001" customHeight="1" x14ac:dyDescent="0.2">
      <c r="T89" s="6"/>
      <c r="U89" s="6"/>
    </row>
    <row r="90" spans="20:21" ht="18.600000000000001" customHeight="1" x14ac:dyDescent="0.2">
      <c r="T90" s="6"/>
      <c r="U90" s="6"/>
    </row>
    <row r="91" spans="20:21" ht="18.600000000000001" customHeight="1" x14ac:dyDescent="0.2">
      <c r="T91" s="6"/>
      <c r="U91" s="6"/>
    </row>
    <row r="92" spans="20:21" ht="18.600000000000001" customHeight="1" x14ac:dyDescent="0.2">
      <c r="T92" s="6"/>
      <c r="U92" s="6"/>
    </row>
    <row r="93" spans="20:21" ht="18.600000000000001" customHeight="1" x14ac:dyDescent="0.2">
      <c r="T93" s="6"/>
      <c r="U93" s="6"/>
    </row>
  </sheetData>
  <sortState xmlns:xlrd2="http://schemas.microsoft.com/office/spreadsheetml/2017/richdata2" ref="A3:R38">
    <sortCondition descending="1" ref="P3:P38"/>
  </sortState>
  <mergeCells count="1">
    <mergeCell ref="B1:G1"/>
  </mergeCells>
  <phoneticPr fontId="20" type="noConversion"/>
  <conditionalFormatting sqref="A3:B60">
    <cfRule type="containsText" dxfId="31" priority="1" stopIfTrue="1" operator="containsText" text="SI">
      <formula>NOT(ISERROR(SEARCH("SI",A3)))</formula>
    </cfRule>
    <cfRule type="containsText" dxfId="3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Roman,Regular"&amp;12&amp;K000000ES F</oddHeader>
    <oddFooter>&amp;L&amp;"Helvetica,Regular"&amp;12&amp;K000000&amp;P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A83"/>
  <sheetViews>
    <sheetView showGridLines="0" zoomScale="40" zoomScaleNormal="4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V3" sqref="V3:V41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8.7109375" style="1" customWidth="1"/>
    <col min="4" max="4" width="13.7109375" style="1" customWidth="1"/>
    <col min="5" max="5" width="68.7109375" style="1" customWidth="1"/>
    <col min="6" max="6" width="23.140625" style="1" customWidth="1"/>
    <col min="7" max="7" width="23.42578125" style="1" customWidth="1"/>
    <col min="8" max="8" width="23.140625" style="1" customWidth="1"/>
    <col min="9" max="12" width="23.42578125" style="1" customWidth="1"/>
    <col min="13" max="14" width="23.140625" style="1" customWidth="1"/>
    <col min="15" max="15" width="30.140625" style="1" customWidth="1"/>
    <col min="16" max="16" width="18.85546875" style="1" customWidth="1"/>
    <col min="17" max="17" width="14.28515625" style="1" customWidth="1"/>
    <col min="18" max="18" width="32.7109375" style="1" bestFit="1" customWidth="1"/>
    <col min="19" max="20" width="11.42578125" style="1" customWidth="1"/>
    <col min="21" max="21" width="59.7109375" style="1" customWidth="1"/>
    <col min="22" max="22" width="20.7109375" style="1" customWidth="1"/>
    <col min="23" max="23" width="11.42578125" style="1" customWidth="1"/>
    <col min="24" max="24" width="35.42578125" style="1" customWidth="1"/>
    <col min="25" max="26" width="11.42578125" style="1" customWidth="1"/>
    <col min="27" max="27" width="47.7109375" style="1" customWidth="1"/>
    <col min="28" max="28" width="11.42578125" style="1" customWidth="1"/>
    <col min="29" max="29" width="65.42578125" style="1" customWidth="1"/>
    <col min="30" max="261" width="11.42578125" style="1" customWidth="1"/>
  </cols>
  <sheetData>
    <row r="1" spans="1:29" ht="28.5" customHeight="1" thickBot="1" x14ac:dyDescent="0.45">
      <c r="A1"/>
      <c r="B1" s="275" t="s">
        <v>76</v>
      </c>
      <c r="C1" s="276"/>
      <c r="D1" s="276"/>
      <c r="E1" s="276"/>
      <c r="F1" s="276"/>
      <c r="G1" s="276"/>
      <c r="H1" s="58"/>
      <c r="I1" s="58"/>
      <c r="J1" s="58"/>
      <c r="K1" s="58"/>
      <c r="L1" s="58"/>
      <c r="M1" s="58"/>
      <c r="N1" s="58"/>
      <c r="O1" s="110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4" customHeight="1" thickBot="1" x14ac:dyDescent="0.4">
      <c r="A2" s="156" t="s">
        <v>114</v>
      </c>
      <c r="B2" s="8" t="s">
        <v>69</v>
      </c>
      <c r="C2" s="156" t="s">
        <v>1</v>
      </c>
      <c r="D2" s="156" t="s">
        <v>70</v>
      </c>
      <c r="E2" s="156" t="s">
        <v>3</v>
      </c>
      <c r="F2" s="9" t="s">
        <v>136</v>
      </c>
      <c r="G2" s="9" t="s">
        <v>137</v>
      </c>
      <c r="H2" s="9" t="s">
        <v>138</v>
      </c>
      <c r="I2" s="9" t="s">
        <v>139</v>
      </c>
      <c r="J2" s="9" t="s">
        <v>140</v>
      </c>
      <c r="K2" s="9" t="s">
        <v>141</v>
      </c>
      <c r="L2" s="9"/>
      <c r="M2" s="9"/>
      <c r="N2" s="10"/>
      <c r="O2" s="9" t="s">
        <v>119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9.1" customHeight="1" thickBot="1" x14ac:dyDescent="0.4">
      <c r="A3" s="169">
        <v>108170</v>
      </c>
      <c r="B3" s="148" t="s">
        <v>109</v>
      </c>
      <c r="C3" s="171" t="s">
        <v>206</v>
      </c>
      <c r="D3" s="171">
        <v>2272</v>
      </c>
      <c r="E3" s="171" t="s">
        <v>166</v>
      </c>
      <c r="F3" s="149">
        <v>45</v>
      </c>
      <c r="G3" s="23"/>
      <c r="H3" s="161"/>
      <c r="I3" s="161"/>
      <c r="J3" s="161"/>
      <c r="K3" s="161"/>
      <c r="L3" s="23"/>
      <c r="M3" s="161"/>
      <c r="N3" s="24"/>
      <c r="O3" s="24"/>
      <c r="P3" s="263">
        <f>IF(Q3=8,SUM(F3:M3)-SMALL(F3:M3,1),IF(Q3=8,SUM(F3:M3),SUM(F3:M3)))+O3</f>
        <v>45</v>
      </c>
      <c r="Q3" s="26">
        <f t="shared" ref="Q3:Q29" si="0">COUNTA(F3:N3)</f>
        <v>1</v>
      </c>
      <c r="R3" s="143">
        <f t="shared" ref="R3:R10" si="1">SUM(F3:N3)+O3</f>
        <v>45</v>
      </c>
      <c r="S3" s="27"/>
      <c r="T3" s="28">
        <v>10</v>
      </c>
      <c r="U3" s="141" t="s">
        <v>142</v>
      </c>
      <c r="V3" s="30">
        <f>SUMIF($D$3:$D$76,T3,$P$3:$P$76)</f>
        <v>0</v>
      </c>
      <c r="W3" s="31"/>
      <c r="X3" s="32">
        <f t="shared" ref="X3:X34" si="2">SUMIF($D$3:$D$87,T3,$P$3:$P$87)</f>
        <v>0</v>
      </c>
      <c r="Y3" s="19"/>
      <c r="Z3" s="33"/>
      <c r="AA3" s="33"/>
      <c r="AB3" s="33"/>
      <c r="AC3" s="33"/>
    </row>
    <row r="4" spans="1:29" ht="29.1" customHeight="1" thickBot="1" x14ac:dyDescent="0.4">
      <c r="A4" s="169"/>
      <c r="B4" s="148" t="str">
        <f t="shared" ref="B4:B29" si="3">IF(Q4&lt;2,"NO","SI")</f>
        <v>NO</v>
      </c>
      <c r="C4" s="171"/>
      <c r="D4" s="171"/>
      <c r="E4" s="171"/>
      <c r="F4" s="149"/>
      <c r="G4" s="23"/>
      <c r="H4" s="161"/>
      <c r="I4" s="161"/>
      <c r="J4" s="161"/>
      <c r="K4" s="161"/>
      <c r="L4" s="23"/>
      <c r="M4" s="161"/>
      <c r="N4" s="24"/>
      <c r="O4" s="24"/>
      <c r="P4" s="263">
        <f t="shared" ref="P4:P29" si="4">IF(Q4=8,SUM(F4:M4)-SMALL(F4:M4,1),IF(Q4=8,SUM(F4:M4),SUM(F4:M4)))+O4</f>
        <v>0</v>
      </c>
      <c r="Q4" s="26">
        <f t="shared" si="0"/>
        <v>0</v>
      </c>
      <c r="R4" s="143">
        <f t="shared" si="1"/>
        <v>0</v>
      </c>
      <c r="S4" s="27"/>
      <c r="T4" s="28">
        <v>48</v>
      </c>
      <c r="U4" s="141" t="s">
        <v>143</v>
      </c>
      <c r="V4" s="30">
        <f t="shared" ref="V4:V41" si="5">SUMIF($D$3:$D$76,T4,$P$3:$P$76)</f>
        <v>0</v>
      </c>
      <c r="W4" s="31"/>
      <c r="X4" s="32">
        <f t="shared" si="2"/>
        <v>0</v>
      </c>
      <c r="Y4" s="19"/>
      <c r="Z4" s="33"/>
      <c r="AA4" s="33"/>
      <c r="AB4" s="33"/>
      <c r="AC4" s="33"/>
    </row>
    <row r="5" spans="1:29" ht="29.1" customHeight="1" thickBot="1" x14ac:dyDescent="0.4">
      <c r="A5" s="169"/>
      <c r="B5" s="148" t="str">
        <f t="shared" si="3"/>
        <v>NO</v>
      </c>
      <c r="C5" s="171"/>
      <c r="D5" s="171"/>
      <c r="E5" s="171"/>
      <c r="F5" s="158"/>
      <c r="G5" s="23"/>
      <c r="H5" s="161"/>
      <c r="I5" s="161"/>
      <c r="J5" s="161"/>
      <c r="K5" s="161"/>
      <c r="L5" s="23"/>
      <c r="M5" s="161"/>
      <c r="N5" s="195"/>
      <c r="O5" s="195"/>
      <c r="P5" s="263">
        <f t="shared" si="4"/>
        <v>0</v>
      </c>
      <c r="Q5" s="26">
        <f t="shared" si="0"/>
        <v>0</v>
      </c>
      <c r="R5" s="143">
        <f t="shared" si="1"/>
        <v>0</v>
      </c>
      <c r="S5" s="27"/>
      <c r="T5" s="28">
        <v>1132</v>
      </c>
      <c r="U5" s="141" t="s">
        <v>144</v>
      </c>
      <c r="V5" s="30">
        <f t="shared" si="5"/>
        <v>0</v>
      </c>
      <c r="W5" s="31"/>
      <c r="X5" s="32">
        <f t="shared" si="2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69"/>
      <c r="B6" s="148" t="str">
        <f t="shared" si="3"/>
        <v>NO</v>
      </c>
      <c r="C6" s="171"/>
      <c r="D6" s="171"/>
      <c r="E6" s="171"/>
      <c r="F6" s="149"/>
      <c r="G6" s="23"/>
      <c r="H6" s="161"/>
      <c r="I6" s="161"/>
      <c r="J6" s="161"/>
      <c r="K6" s="161"/>
      <c r="L6" s="23"/>
      <c r="M6" s="161"/>
      <c r="N6" s="24"/>
      <c r="O6" s="24"/>
      <c r="P6" s="263">
        <f t="shared" si="4"/>
        <v>0</v>
      </c>
      <c r="Q6" s="26">
        <f t="shared" si="0"/>
        <v>0</v>
      </c>
      <c r="R6" s="143">
        <f t="shared" si="1"/>
        <v>0</v>
      </c>
      <c r="S6" s="27"/>
      <c r="T6" s="28">
        <v>1140</v>
      </c>
      <c r="U6" s="141" t="s">
        <v>145</v>
      </c>
      <c r="V6" s="30">
        <f t="shared" si="5"/>
        <v>0</v>
      </c>
      <c r="W6" s="31"/>
      <c r="X6" s="32">
        <f t="shared" si="2"/>
        <v>0</v>
      </c>
      <c r="Y6" s="19"/>
      <c r="Z6" s="33"/>
      <c r="AA6" s="33"/>
      <c r="AB6" s="33"/>
      <c r="AC6" s="33"/>
    </row>
    <row r="7" spans="1:29" ht="29.1" customHeight="1" thickBot="1" x14ac:dyDescent="0.4">
      <c r="A7" s="169"/>
      <c r="B7" s="148" t="str">
        <f t="shared" si="3"/>
        <v>NO</v>
      </c>
      <c r="C7" s="171"/>
      <c r="D7" s="171"/>
      <c r="E7" s="171"/>
      <c r="F7" s="149"/>
      <c r="G7" s="23"/>
      <c r="H7" s="161"/>
      <c r="I7" s="161"/>
      <c r="J7" s="161"/>
      <c r="K7" s="161"/>
      <c r="L7" s="23"/>
      <c r="M7" s="161"/>
      <c r="N7" s="24"/>
      <c r="O7" s="24"/>
      <c r="P7" s="263">
        <f t="shared" si="4"/>
        <v>0</v>
      </c>
      <c r="Q7" s="26">
        <f t="shared" si="0"/>
        <v>0</v>
      </c>
      <c r="R7" s="143">
        <f t="shared" si="1"/>
        <v>0</v>
      </c>
      <c r="S7" s="27"/>
      <c r="T7" s="28">
        <v>1172</v>
      </c>
      <c r="U7" s="141" t="s">
        <v>146</v>
      </c>
      <c r="V7" s="30">
        <f t="shared" si="5"/>
        <v>0</v>
      </c>
      <c r="W7" s="31"/>
      <c r="X7" s="32">
        <f t="shared" si="2"/>
        <v>0</v>
      </c>
      <c r="Y7" s="19"/>
      <c r="Z7" s="33"/>
      <c r="AA7" s="33"/>
      <c r="AB7" s="33"/>
      <c r="AC7" s="33"/>
    </row>
    <row r="8" spans="1:29" ht="29.1" customHeight="1" thickBot="1" x14ac:dyDescent="0.4">
      <c r="A8" s="169"/>
      <c r="B8" s="148" t="str">
        <f t="shared" si="3"/>
        <v>NO</v>
      </c>
      <c r="C8" s="171"/>
      <c r="D8" s="171"/>
      <c r="E8" s="171"/>
      <c r="F8" s="149"/>
      <c r="G8" s="23"/>
      <c r="H8" s="161"/>
      <c r="I8" s="161"/>
      <c r="J8" s="161"/>
      <c r="K8" s="161"/>
      <c r="L8" s="23"/>
      <c r="M8" s="161"/>
      <c r="N8" s="24"/>
      <c r="O8" s="24"/>
      <c r="P8" s="263">
        <f t="shared" si="4"/>
        <v>0</v>
      </c>
      <c r="Q8" s="26">
        <f t="shared" si="0"/>
        <v>0</v>
      </c>
      <c r="R8" s="143">
        <f t="shared" si="1"/>
        <v>0</v>
      </c>
      <c r="S8" s="27"/>
      <c r="T8" s="28">
        <v>1174</v>
      </c>
      <c r="U8" s="141" t="s">
        <v>147</v>
      </c>
      <c r="V8" s="30">
        <f t="shared" si="5"/>
        <v>0</v>
      </c>
      <c r="W8" s="31"/>
      <c r="X8" s="32">
        <f t="shared" si="2"/>
        <v>0</v>
      </c>
      <c r="Y8" s="19"/>
      <c r="Z8" s="33"/>
      <c r="AA8" s="33"/>
      <c r="AB8" s="33"/>
      <c r="AC8" s="33"/>
    </row>
    <row r="9" spans="1:29" ht="29.1" customHeight="1" thickBot="1" x14ac:dyDescent="0.4">
      <c r="A9" s="169"/>
      <c r="B9" s="148" t="str">
        <f t="shared" si="3"/>
        <v>NO</v>
      </c>
      <c r="C9" s="171"/>
      <c r="D9" s="171"/>
      <c r="E9" s="171"/>
      <c r="F9" s="149"/>
      <c r="G9" s="23"/>
      <c r="H9" s="161"/>
      <c r="I9" s="161"/>
      <c r="J9" s="161"/>
      <c r="K9" s="161"/>
      <c r="L9" s="23"/>
      <c r="M9" s="161"/>
      <c r="N9" s="24"/>
      <c r="O9" s="24"/>
      <c r="P9" s="263">
        <f t="shared" si="4"/>
        <v>0</v>
      </c>
      <c r="Q9" s="26">
        <f t="shared" si="0"/>
        <v>0</v>
      </c>
      <c r="R9" s="143">
        <f t="shared" si="1"/>
        <v>0</v>
      </c>
      <c r="S9" s="27"/>
      <c r="T9" s="28">
        <v>1180</v>
      </c>
      <c r="U9" s="141" t="s">
        <v>148</v>
      </c>
      <c r="V9" s="30">
        <f t="shared" si="5"/>
        <v>0</v>
      </c>
      <c r="W9" s="31"/>
      <c r="X9" s="32">
        <f t="shared" si="2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69"/>
      <c r="B10" s="148" t="str">
        <f t="shared" si="3"/>
        <v>NO</v>
      </c>
      <c r="C10" s="171"/>
      <c r="D10" s="171"/>
      <c r="E10" s="171"/>
      <c r="F10" s="149"/>
      <c r="G10" s="23"/>
      <c r="H10" s="161"/>
      <c r="I10" s="161"/>
      <c r="J10" s="161"/>
      <c r="K10" s="161"/>
      <c r="L10" s="23"/>
      <c r="M10" s="161"/>
      <c r="N10" s="24"/>
      <c r="O10" s="24"/>
      <c r="P10" s="263">
        <f t="shared" si="4"/>
        <v>0</v>
      </c>
      <c r="Q10" s="26">
        <f t="shared" si="0"/>
        <v>0</v>
      </c>
      <c r="R10" s="143">
        <f t="shared" si="1"/>
        <v>0</v>
      </c>
      <c r="S10" s="27"/>
      <c r="T10" s="28">
        <v>1298</v>
      </c>
      <c r="U10" s="141" t="s">
        <v>149</v>
      </c>
      <c r="V10" s="30">
        <f t="shared" si="5"/>
        <v>0</v>
      </c>
      <c r="W10" s="31"/>
      <c r="X10" s="32">
        <f t="shared" si="2"/>
        <v>0</v>
      </c>
      <c r="Y10" s="19"/>
      <c r="Z10" s="33"/>
      <c r="AA10" s="33"/>
      <c r="AB10" s="33"/>
      <c r="AC10" s="33"/>
    </row>
    <row r="11" spans="1:29" ht="29.1" customHeight="1" thickBot="1" x14ac:dyDescent="0.4">
      <c r="A11" s="169"/>
      <c r="B11" s="148" t="str">
        <f t="shared" si="3"/>
        <v>NO</v>
      </c>
      <c r="C11" s="171"/>
      <c r="D11" s="171"/>
      <c r="E11" s="171"/>
      <c r="F11" s="149"/>
      <c r="G11" s="23"/>
      <c r="H11" s="161"/>
      <c r="I11" s="161"/>
      <c r="J11" s="161"/>
      <c r="K11" s="161"/>
      <c r="L11" s="23"/>
      <c r="M11" s="161"/>
      <c r="N11" s="24"/>
      <c r="O11" s="24"/>
      <c r="P11" s="263">
        <f t="shared" si="4"/>
        <v>0</v>
      </c>
      <c r="Q11" s="26">
        <f t="shared" si="0"/>
        <v>0</v>
      </c>
      <c r="R11" s="143">
        <f t="shared" ref="R11:R17" si="6">SUM(F11:N11)</f>
        <v>0</v>
      </c>
      <c r="S11" s="27"/>
      <c r="T11" s="28">
        <v>1317</v>
      </c>
      <c r="U11" s="141" t="s">
        <v>150</v>
      </c>
      <c r="V11" s="30">
        <f t="shared" si="5"/>
        <v>0</v>
      </c>
      <c r="W11" s="31"/>
      <c r="X11" s="32">
        <f t="shared" si="2"/>
        <v>0</v>
      </c>
      <c r="Y11" s="19"/>
      <c r="Z11" s="33"/>
      <c r="AA11" s="33"/>
      <c r="AB11" s="33"/>
      <c r="AC11" s="33"/>
    </row>
    <row r="12" spans="1:29" ht="29.1" customHeight="1" thickBot="1" x14ac:dyDescent="0.4">
      <c r="A12" s="169"/>
      <c r="B12" s="148" t="str">
        <f t="shared" si="3"/>
        <v>NO</v>
      </c>
      <c r="C12" s="171"/>
      <c r="D12" s="171"/>
      <c r="E12" s="171"/>
      <c r="F12" s="158"/>
      <c r="G12" s="23"/>
      <c r="H12" s="161"/>
      <c r="I12" s="161"/>
      <c r="J12" s="161"/>
      <c r="K12" s="161"/>
      <c r="L12" s="23"/>
      <c r="M12" s="161"/>
      <c r="N12" s="195"/>
      <c r="O12" s="195"/>
      <c r="P12" s="263">
        <f t="shared" si="4"/>
        <v>0</v>
      </c>
      <c r="Q12" s="26">
        <f t="shared" si="0"/>
        <v>0</v>
      </c>
      <c r="R12" s="143">
        <f t="shared" si="6"/>
        <v>0</v>
      </c>
      <c r="S12" s="27"/>
      <c r="T12" s="28">
        <v>1347</v>
      </c>
      <c r="U12" s="141" t="s">
        <v>45</v>
      </c>
      <c r="V12" s="30">
        <f t="shared" si="5"/>
        <v>0</v>
      </c>
      <c r="W12" s="31"/>
      <c r="X12" s="32">
        <f t="shared" si="2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169"/>
      <c r="B13" s="148" t="str">
        <f t="shared" si="3"/>
        <v>NO</v>
      </c>
      <c r="C13" s="171"/>
      <c r="D13" s="171"/>
      <c r="E13" s="171"/>
      <c r="F13" s="149"/>
      <c r="G13" s="23"/>
      <c r="H13" s="161"/>
      <c r="I13" s="161"/>
      <c r="J13" s="161"/>
      <c r="K13" s="161"/>
      <c r="L13" s="23"/>
      <c r="M13" s="161"/>
      <c r="N13" s="24"/>
      <c r="O13" s="24"/>
      <c r="P13" s="263">
        <f t="shared" si="4"/>
        <v>0</v>
      </c>
      <c r="Q13" s="26">
        <f t="shared" si="0"/>
        <v>0</v>
      </c>
      <c r="R13" s="143">
        <f t="shared" si="6"/>
        <v>0</v>
      </c>
      <c r="S13" s="27"/>
      <c r="T13" s="28">
        <v>1451</v>
      </c>
      <c r="U13" s="141" t="s">
        <v>151</v>
      </c>
      <c r="V13" s="30">
        <f t="shared" si="5"/>
        <v>0</v>
      </c>
      <c r="W13" s="31"/>
      <c r="X13" s="32">
        <f t="shared" si="2"/>
        <v>0</v>
      </c>
      <c r="Y13" s="19"/>
      <c r="Z13" s="33"/>
      <c r="AA13" s="33"/>
      <c r="AB13" s="33"/>
      <c r="AC13" s="33"/>
    </row>
    <row r="14" spans="1:29" ht="29.1" customHeight="1" thickBot="1" x14ac:dyDescent="0.4">
      <c r="A14" s="169"/>
      <c r="B14" s="148" t="str">
        <f t="shared" si="3"/>
        <v>NO</v>
      </c>
      <c r="C14" s="171"/>
      <c r="D14" s="171"/>
      <c r="E14" s="171"/>
      <c r="F14" s="149"/>
      <c r="G14" s="23"/>
      <c r="H14" s="161"/>
      <c r="I14" s="161"/>
      <c r="J14" s="161"/>
      <c r="K14" s="161"/>
      <c r="L14" s="23"/>
      <c r="M14" s="161"/>
      <c r="N14" s="24"/>
      <c r="O14" s="24"/>
      <c r="P14" s="263">
        <f t="shared" si="4"/>
        <v>0</v>
      </c>
      <c r="Q14" s="26">
        <f t="shared" si="0"/>
        <v>0</v>
      </c>
      <c r="R14" s="143">
        <f t="shared" si="6"/>
        <v>0</v>
      </c>
      <c r="S14" s="27"/>
      <c r="T14" s="28">
        <v>1757</v>
      </c>
      <c r="U14" s="141" t="s">
        <v>152</v>
      </c>
      <c r="V14" s="30">
        <f t="shared" si="5"/>
        <v>0</v>
      </c>
      <c r="W14" s="31"/>
      <c r="X14" s="32">
        <f t="shared" si="2"/>
        <v>0</v>
      </c>
      <c r="Y14" s="19"/>
      <c r="Z14" s="33"/>
      <c r="AA14" s="33"/>
      <c r="AB14" s="33"/>
      <c r="AC14" s="33"/>
    </row>
    <row r="15" spans="1:29" ht="29.1" customHeight="1" thickBot="1" x14ac:dyDescent="0.4">
      <c r="A15" s="169"/>
      <c r="B15" s="148" t="str">
        <f t="shared" si="3"/>
        <v>NO</v>
      </c>
      <c r="C15" s="171"/>
      <c r="D15" s="171"/>
      <c r="E15" s="171"/>
      <c r="F15" s="149"/>
      <c r="G15" s="23"/>
      <c r="H15" s="161"/>
      <c r="I15" s="161"/>
      <c r="J15" s="161"/>
      <c r="K15" s="161"/>
      <c r="L15" s="23"/>
      <c r="M15" s="161"/>
      <c r="N15" s="24"/>
      <c r="O15" s="24"/>
      <c r="P15" s="263">
        <f t="shared" si="4"/>
        <v>0</v>
      </c>
      <c r="Q15" s="26">
        <f t="shared" si="0"/>
        <v>0</v>
      </c>
      <c r="R15" s="143">
        <f t="shared" si="6"/>
        <v>0</v>
      </c>
      <c r="S15" s="27"/>
      <c r="T15" s="28">
        <v>1773</v>
      </c>
      <c r="U15" s="141" t="s">
        <v>71</v>
      </c>
      <c r="V15" s="30">
        <f t="shared" si="5"/>
        <v>0</v>
      </c>
      <c r="W15" s="31"/>
      <c r="X15" s="32">
        <f t="shared" si="2"/>
        <v>0</v>
      </c>
      <c r="Y15" s="19"/>
      <c r="Z15" s="33"/>
      <c r="AA15" s="33"/>
      <c r="AB15" s="33"/>
      <c r="AC15" s="33"/>
    </row>
    <row r="16" spans="1:29" ht="29.1" customHeight="1" thickBot="1" x14ac:dyDescent="0.4">
      <c r="A16" s="169"/>
      <c r="B16" s="148" t="str">
        <f t="shared" si="3"/>
        <v>NO</v>
      </c>
      <c r="C16" s="171"/>
      <c r="D16" s="171"/>
      <c r="E16" s="171"/>
      <c r="F16" s="149"/>
      <c r="G16" s="23"/>
      <c r="H16" s="161"/>
      <c r="I16" s="161"/>
      <c r="J16" s="161"/>
      <c r="K16" s="161"/>
      <c r="L16" s="23"/>
      <c r="M16" s="161"/>
      <c r="N16" s="24"/>
      <c r="O16" s="24"/>
      <c r="P16" s="263">
        <f t="shared" si="4"/>
        <v>0</v>
      </c>
      <c r="Q16" s="26">
        <f t="shared" si="0"/>
        <v>0</v>
      </c>
      <c r="R16" s="143">
        <f t="shared" si="6"/>
        <v>0</v>
      </c>
      <c r="S16" s="27"/>
      <c r="T16" s="28">
        <v>1843</v>
      </c>
      <c r="U16" s="141" t="s">
        <v>153</v>
      </c>
      <c r="V16" s="30">
        <f t="shared" si="5"/>
        <v>0</v>
      </c>
      <c r="W16" s="31"/>
      <c r="X16" s="32">
        <f t="shared" si="2"/>
        <v>0</v>
      </c>
      <c r="Y16" s="19"/>
      <c r="Z16" s="33"/>
      <c r="AA16" s="33"/>
      <c r="AB16" s="33"/>
      <c r="AC16" s="33"/>
    </row>
    <row r="17" spans="1:29" ht="29.1" customHeight="1" thickBot="1" x14ac:dyDescent="0.4">
      <c r="A17" s="169"/>
      <c r="B17" s="148" t="str">
        <f t="shared" si="3"/>
        <v>NO</v>
      </c>
      <c r="C17" s="171"/>
      <c r="D17" s="171"/>
      <c r="E17" s="171"/>
      <c r="F17" s="149"/>
      <c r="G17" s="23"/>
      <c r="H17" s="161"/>
      <c r="I17" s="161"/>
      <c r="J17" s="161"/>
      <c r="K17" s="161"/>
      <c r="L17" s="23"/>
      <c r="M17" s="161"/>
      <c r="N17" s="24"/>
      <c r="O17" s="24"/>
      <c r="P17" s="263">
        <f t="shared" si="4"/>
        <v>0</v>
      </c>
      <c r="Q17" s="26">
        <f t="shared" si="0"/>
        <v>0</v>
      </c>
      <c r="R17" s="143">
        <f t="shared" si="6"/>
        <v>0</v>
      </c>
      <c r="S17" s="27"/>
      <c r="T17" s="28">
        <v>1988</v>
      </c>
      <c r="U17" s="141" t="s">
        <v>154</v>
      </c>
      <c r="V17" s="30">
        <f t="shared" si="5"/>
        <v>0</v>
      </c>
      <c r="W17" s="31"/>
      <c r="X17" s="32">
        <f t="shared" si="2"/>
        <v>0</v>
      </c>
      <c r="Y17" s="19"/>
      <c r="Z17" s="33"/>
      <c r="AA17" s="33"/>
      <c r="AB17" s="33"/>
      <c r="AC17" s="33"/>
    </row>
    <row r="18" spans="1:29" ht="29.1" customHeight="1" thickBot="1" x14ac:dyDescent="0.4">
      <c r="A18" s="180"/>
      <c r="B18" s="148" t="str">
        <f t="shared" si="3"/>
        <v>NO</v>
      </c>
      <c r="C18" s="171"/>
      <c r="D18" s="171"/>
      <c r="E18" s="171"/>
      <c r="F18" s="149"/>
      <c r="G18" s="23"/>
      <c r="H18" s="161"/>
      <c r="I18" s="161"/>
      <c r="J18" s="161"/>
      <c r="K18" s="161"/>
      <c r="L18" s="23"/>
      <c r="M18" s="161"/>
      <c r="N18" s="24"/>
      <c r="O18" s="24"/>
      <c r="P18" s="263">
        <f t="shared" si="4"/>
        <v>0</v>
      </c>
      <c r="Q18" s="26">
        <f t="shared" si="0"/>
        <v>0</v>
      </c>
      <c r="R18" s="143">
        <v>0</v>
      </c>
      <c r="S18" s="27"/>
      <c r="T18" s="28">
        <v>2005</v>
      </c>
      <c r="U18" s="141" t="s">
        <v>155</v>
      </c>
      <c r="V18" s="30">
        <f t="shared" si="5"/>
        <v>0</v>
      </c>
      <c r="W18" s="31"/>
      <c r="X18" s="32">
        <f t="shared" si="2"/>
        <v>0</v>
      </c>
      <c r="Y18" s="19"/>
      <c r="Z18" s="33"/>
      <c r="AA18" s="33"/>
      <c r="AB18" s="33"/>
      <c r="AC18" s="33"/>
    </row>
    <row r="19" spans="1:29" ht="29.1" customHeight="1" thickBot="1" x14ac:dyDescent="0.4">
      <c r="A19" s="169"/>
      <c r="B19" s="148" t="str">
        <f t="shared" si="3"/>
        <v>NO</v>
      </c>
      <c r="C19" s="171"/>
      <c r="D19" s="171"/>
      <c r="E19" s="171"/>
      <c r="F19" s="149"/>
      <c r="G19" s="23"/>
      <c r="H19" s="161"/>
      <c r="I19" s="161"/>
      <c r="J19" s="161"/>
      <c r="K19" s="161"/>
      <c r="L19" s="23"/>
      <c r="M19" s="161"/>
      <c r="N19" s="24"/>
      <c r="O19" s="24"/>
      <c r="P19" s="263">
        <f t="shared" si="4"/>
        <v>0</v>
      </c>
      <c r="Q19" s="26">
        <f t="shared" si="0"/>
        <v>0</v>
      </c>
      <c r="R19" s="143">
        <f t="shared" ref="R19:R26" si="7">SUM(F19:N19)</f>
        <v>0</v>
      </c>
      <c r="S19" s="27"/>
      <c r="T19" s="28">
        <v>2015</v>
      </c>
      <c r="U19" s="141" t="s">
        <v>156</v>
      </c>
      <c r="V19" s="30">
        <f t="shared" si="5"/>
        <v>0</v>
      </c>
      <c r="W19" s="31"/>
      <c r="X19" s="32">
        <f t="shared" si="2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169"/>
      <c r="B20" s="148" t="str">
        <f t="shared" si="3"/>
        <v>NO</v>
      </c>
      <c r="C20" s="171"/>
      <c r="D20" s="171"/>
      <c r="E20" s="171"/>
      <c r="F20" s="149"/>
      <c r="G20" s="23"/>
      <c r="H20" s="161"/>
      <c r="I20" s="161"/>
      <c r="J20" s="161"/>
      <c r="K20" s="161"/>
      <c r="L20" s="23"/>
      <c r="M20" s="161"/>
      <c r="N20" s="24"/>
      <c r="O20" s="24"/>
      <c r="P20" s="263">
        <f t="shared" si="4"/>
        <v>0</v>
      </c>
      <c r="Q20" s="26">
        <f t="shared" si="0"/>
        <v>0</v>
      </c>
      <c r="R20" s="143">
        <f t="shared" si="7"/>
        <v>0</v>
      </c>
      <c r="S20" s="27"/>
      <c r="T20" s="28">
        <v>2041</v>
      </c>
      <c r="U20" s="141" t="s">
        <v>157</v>
      </c>
      <c r="V20" s="30">
        <f t="shared" si="5"/>
        <v>0</v>
      </c>
      <c r="W20" s="31"/>
      <c r="X20" s="32">
        <f t="shared" si="2"/>
        <v>0</v>
      </c>
      <c r="Y20" s="19"/>
      <c r="Z20" s="33"/>
      <c r="AA20" s="33"/>
      <c r="AB20" s="33"/>
      <c r="AC20" s="33"/>
    </row>
    <row r="21" spans="1:29" ht="29.1" customHeight="1" thickBot="1" x14ac:dyDescent="0.4">
      <c r="A21" s="169"/>
      <c r="B21" s="148" t="str">
        <f t="shared" si="3"/>
        <v>NO</v>
      </c>
      <c r="C21" s="171"/>
      <c r="D21" s="171"/>
      <c r="E21" s="171"/>
      <c r="F21" s="149"/>
      <c r="G21" s="23"/>
      <c r="H21" s="161"/>
      <c r="I21" s="161"/>
      <c r="J21" s="161"/>
      <c r="K21" s="161"/>
      <c r="L21" s="23"/>
      <c r="M21" s="161"/>
      <c r="N21" s="24"/>
      <c r="O21" s="24"/>
      <c r="P21" s="263">
        <f t="shared" si="4"/>
        <v>0</v>
      </c>
      <c r="Q21" s="26">
        <f t="shared" si="0"/>
        <v>0</v>
      </c>
      <c r="R21" s="143">
        <f t="shared" si="7"/>
        <v>0</v>
      </c>
      <c r="S21" s="27"/>
      <c r="T21" s="28">
        <v>2055</v>
      </c>
      <c r="U21" s="141" t="s">
        <v>158</v>
      </c>
      <c r="V21" s="30">
        <f t="shared" si="5"/>
        <v>0</v>
      </c>
      <c r="W21" s="31"/>
      <c r="X21" s="32">
        <f t="shared" si="2"/>
        <v>0</v>
      </c>
      <c r="Y21" s="19"/>
      <c r="Z21" s="33"/>
      <c r="AA21" s="33"/>
      <c r="AB21" s="33"/>
      <c r="AC21" s="33"/>
    </row>
    <row r="22" spans="1:29" ht="29.1" customHeight="1" thickBot="1" x14ac:dyDescent="0.4">
      <c r="A22" s="169"/>
      <c r="B22" s="148" t="str">
        <f t="shared" si="3"/>
        <v>NO</v>
      </c>
      <c r="C22" s="171"/>
      <c r="D22" s="171"/>
      <c r="E22" s="171"/>
      <c r="F22" s="149"/>
      <c r="G22" s="23"/>
      <c r="H22" s="161"/>
      <c r="I22" s="161"/>
      <c r="J22" s="161"/>
      <c r="K22" s="161"/>
      <c r="L22" s="23"/>
      <c r="M22" s="161"/>
      <c r="N22" s="24"/>
      <c r="O22" s="24"/>
      <c r="P22" s="263">
        <f t="shared" si="4"/>
        <v>0</v>
      </c>
      <c r="Q22" s="26">
        <f t="shared" si="0"/>
        <v>0</v>
      </c>
      <c r="R22" s="143">
        <f t="shared" si="7"/>
        <v>0</v>
      </c>
      <c r="S22" s="27"/>
      <c r="T22" s="28">
        <v>2057</v>
      </c>
      <c r="U22" s="141" t="s">
        <v>159</v>
      </c>
      <c r="V22" s="30">
        <f t="shared" si="5"/>
        <v>0</v>
      </c>
      <c r="W22" s="31"/>
      <c r="X22" s="32">
        <f t="shared" si="2"/>
        <v>0</v>
      </c>
      <c r="Y22" s="19"/>
      <c r="Z22" s="33"/>
      <c r="AA22" s="33"/>
      <c r="AB22" s="33"/>
      <c r="AC22" s="33"/>
    </row>
    <row r="23" spans="1:29" ht="29.1" customHeight="1" thickBot="1" x14ac:dyDescent="0.4">
      <c r="A23" s="169"/>
      <c r="B23" s="148" t="str">
        <f t="shared" si="3"/>
        <v>NO</v>
      </c>
      <c r="C23" s="171"/>
      <c r="D23" s="171"/>
      <c r="E23" s="171"/>
      <c r="F23" s="149"/>
      <c r="G23" s="23"/>
      <c r="H23" s="161"/>
      <c r="I23" s="161"/>
      <c r="J23" s="161"/>
      <c r="K23" s="161"/>
      <c r="L23" s="23"/>
      <c r="M23" s="161"/>
      <c r="N23" s="24"/>
      <c r="O23" s="24"/>
      <c r="P23" s="263">
        <f t="shared" si="4"/>
        <v>0</v>
      </c>
      <c r="Q23" s="26">
        <f t="shared" si="0"/>
        <v>0</v>
      </c>
      <c r="R23" s="143">
        <f t="shared" si="7"/>
        <v>0</v>
      </c>
      <c r="S23" s="27"/>
      <c r="T23" s="28">
        <v>2112</v>
      </c>
      <c r="U23" s="141" t="s">
        <v>160</v>
      </c>
      <c r="V23" s="30">
        <f t="shared" si="5"/>
        <v>0</v>
      </c>
      <c r="W23" s="31"/>
      <c r="X23" s="32">
        <f t="shared" si="2"/>
        <v>0</v>
      </c>
      <c r="Y23" s="19"/>
      <c r="Z23" s="33"/>
      <c r="AA23" s="33"/>
      <c r="AB23" s="33"/>
      <c r="AC23" s="33"/>
    </row>
    <row r="24" spans="1:29" ht="29.1" customHeight="1" thickBot="1" x14ac:dyDescent="0.4">
      <c r="A24" s="169"/>
      <c r="B24" s="148" t="str">
        <f t="shared" si="3"/>
        <v>NO</v>
      </c>
      <c r="C24" s="171"/>
      <c r="D24" s="171"/>
      <c r="E24" s="171"/>
      <c r="F24" s="149"/>
      <c r="G24" s="23"/>
      <c r="H24" s="161"/>
      <c r="I24" s="161"/>
      <c r="J24" s="161"/>
      <c r="K24" s="161"/>
      <c r="L24" s="23"/>
      <c r="M24" s="161"/>
      <c r="N24" s="24"/>
      <c r="O24" s="24"/>
      <c r="P24" s="263">
        <f t="shared" si="4"/>
        <v>0</v>
      </c>
      <c r="Q24" s="26">
        <f t="shared" si="0"/>
        <v>0</v>
      </c>
      <c r="R24" s="143">
        <f t="shared" si="7"/>
        <v>0</v>
      </c>
      <c r="S24" s="27"/>
      <c r="T24" s="28">
        <v>2140</v>
      </c>
      <c r="U24" s="141" t="s">
        <v>161</v>
      </c>
      <c r="V24" s="30">
        <f t="shared" si="5"/>
        <v>0</v>
      </c>
      <c r="W24" s="31"/>
      <c r="X24" s="32">
        <f t="shared" si="2"/>
        <v>0</v>
      </c>
      <c r="Y24" s="19"/>
      <c r="Z24" s="33"/>
      <c r="AA24" s="33"/>
      <c r="AB24" s="33"/>
      <c r="AC24" s="33"/>
    </row>
    <row r="25" spans="1:29" ht="29.1" customHeight="1" thickBot="1" x14ac:dyDescent="0.4">
      <c r="A25" s="169"/>
      <c r="B25" s="148" t="str">
        <f t="shared" si="3"/>
        <v>NO</v>
      </c>
      <c r="C25" s="171"/>
      <c r="D25" s="171"/>
      <c r="E25" s="171"/>
      <c r="F25" s="158"/>
      <c r="G25" s="23"/>
      <c r="H25" s="161"/>
      <c r="I25" s="161"/>
      <c r="J25" s="161"/>
      <c r="K25" s="161"/>
      <c r="L25" s="23"/>
      <c r="M25" s="161"/>
      <c r="N25" s="195"/>
      <c r="O25" s="195"/>
      <c r="P25" s="263">
        <f t="shared" si="4"/>
        <v>0</v>
      </c>
      <c r="Q25" s="26">
        <f t="shared" si="0"/>
        <v>0</v>
      </c>
      <c r="R25" s="143">
        <f t="shared" si="7"/>
        <v>0</v>
      </c>
      <c r="S25" s="27"/>
      <c r="T25" s="28">
        <v>2142</v>
      </c>
      <c r="U25" s="141" t="s">
        <v>162</v>
      </c>
      <c r="V25" s="30">
        <f t="shared" si="5"/>
        <v>0</v>
      </c>
      <c r="W25" s="31"/>
      <c r="X25" s="32">
        <f t="shared" si="2"/>
        <v>0</v>
      </c>
      <c r="Y25" s="19"/>
      <c r="Z25" s="33"/>
      <c r="AA25" s="33"/>
      <c r="AB25" s="33"/>
      <c r="AC25" s="33"/>
    </row>
    <row r="26" spans="1:29" ht="29.1" customHeight="1" thickBot="1" x14ac:dyDescent="0.4">
      <c r="A26" s="169"/>
      <c r="B26" s="148" t="str">
        <f t="shared" si="3"/>
        <v>NO</v>
      </c>
      <c r="C26" s="171"/>
      <c r="D26" s="171"/>
      <c r="E26" s="171"/>
      <c r="F26" s="149"/>
      <c r="G26" s="23"/>
      <c r="H26" s="161"/>
      <c r="I26" s="161"/>
      <c r="J26" s="161"/>
      <c r="K26" s="161"/>
      <c r="L26" s="23"/>
      <c r="M26" s="161"/>
      <c r="N26" s="24"/>
      <c r="O26" s="24"/>
      <c r="P26" s="263">
        <f t="shared" si="4"/>
        <v>0</v>
      </c>
      <c r="Q26" s="26">
        <f t="shared" si="0"/>
        <v>0</v>
      </c>
      <c r="R26" s="143">
        <f t="shared" si="7"/>
        <v>0</v>
      </c>
      <c r="S26" s="27"/>
      <c r="T26" s="28">
        <v>2144</v>
      </c>
      <c r="U26" s="141" t="s">
        <v>163</v>
      </c>
      <c r="V26" s="30">
        <f t="shared" si="5"/>
        <v>0</v>
      </c>
      <c r="W26" s="31"/>
      <c r="X26" s="32">
        <f t="shared" si="2"/>
        <v>0</v>
      </c>
      <c r="Y26" s="19"/>
      <c r="Z26" s="33"/>
      <c r="AA26" s="33"/>
      <c r="AB26" s="33"/>
      <c r="AC26" s="33"/>
    </row>
    <row r="27" spans="1:29" ht="29.1" customHeight="1" thickBot="1" x14ac:dyDescent="0.4">
      <c r="A27" s="180"/>
      <c r="B27" s="148" t="str">
        <f t="shared" si="3"/>
        <v>NO</v>
      </c>
      <c r="C27" s="171"/>
      <c r="D27" s="171"/>
      <c r="E27" s="171"/>
      <c r="F27" s="149"/>
      <c r="G27" s="23"/>
      <c r="H27" s="161"/>
      <c r="I27" s="161"/>
      <c r="J27" s="161"/>
      <c r="K27" s="161"/>
      <c r="L27" s="23"/>
      <c r="M27" s="161"/>
      <c r="N27" s="24"/>
      <c r="O27" s="24"/>
      <c r="P27" s="263">
        <f t="shared" si="4"/>
        <v>0</v>
      </c>
      <c r="Q27" s="26">
        <f t="shared" si="0"/>
        <v>0</v>
      </c>
      <c r="R27" s="143">
        <v>0</v>
      </c>
      <c r="S27" s="27"/>
      <c r="T27" s="28">
        <v>2186</v>
      </c>
      <c r="U27" s="141" t="s">
        <v>164</v>
      </c>
      <c r="V27" s="30">
        <f t="shared" si="5"/>
        <v>0</v>
      </c>
      <c r="W27" s="31"/>
      <c r="X27" s="32">
        <f t="shared" si="2"/>
        <v>0</v>
      </c>
      <c r="Y27" s="19"/>
      <c r="Z27" s="33"/>
      <c r="AA27" s="33"/>
      <c r="AB27" s="33"/>
      <c r="AC27" s="33"/>
    </row>
    <row r="28" spans="1:29" ht="29.1" customHeight="1" thickBot="1" x14ac:dyDescent="0.4">
      <c r="A28" s="239"/>
      <c r="B28" s="148" t="str">
        <f t="shared" si="3"/>
        <v>NO</v>
      </c>
      <c r="C28" s="171"/>
      <c r="D28" s="171"/>
      <c r="E28" s="171"/>
      <c r="F28" s="149"/>
      <c r="G28" s="23"/>
      <c r="H28" s="161"/>
      <c r="I28" s="161"/>
      <c r="J28" s="161"/>
      <c r="K28" s="161"/>
      <c r="L28" s="23"/>
      <c r="M28" s="161"/>
      <c r="N28" s="24"/>
      <c r="O28" s="24"/>
      <c r="P28" s="263">
        <f t="shared" si="4"/>
        <v>0</v>
      </c>
      <c r="Q28" s="26">
        <f t="shared" si="0"/>
        <v>0</v>
      </c>
      <c r="R28" s="143">
        <v>0</v>
      </c>
      <c r="S28" s="27"/>
      <c r="T28" s="28">
        <v>2236</v>
      </c>
      <c r="U28" s="141" t="s">
        <v>165</v>
      </c>
      <c r="V28" s="30">
        <f t="shared" si="5"/>
        <v>0</v>
      </c>
      <c r="W28" s="31"/>
      <c r="X28" s="32">
        <f t="shared" si="2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239"/>
      <c r="B29" s="148" t="str">
        <f t="shared" si="3"/>
        <v>NO</v>
      </c>
      <c r="C29" s="171"/>
      <c r="D29" s="171"/>
      <c r="E29" s="171"/>
      <c r="F29" s="149"/>
      <c r="G29" s="23"/>
      <c r="H29" s="161"/>
      <c r="I29" s="161"/>
      <c r="J29" s="161"/>
      <c r="K29" s="161"/>
      <c r="L29" s="23"/>
      <c r="M29" s="161"/>
      <c r="N29" s="24"/>
      <c r="O29" s="24"/>
      <c r="P29" s="263">
        <f t="shared" si="4"/>
        <v>0</v>
      </c>
      <c r="Q29" s="26">
        <f t="shared" si="0"/>
        <v>0</v>
      </c>
      <c r="R29" s="143">
        <v>0</v>
      </c>
      <c r="S29" s="27"/>
      <c r="T29" s="28">
        <v>2272</v>
      </c>
      <c r="U29" s="141" t="s">
        <v>166</v>
      </c>
      <c r="V29" s="30">
        <f t="shared" si="5"/>
        <v>45</v>
      </c>
      <c r="W29" s="31"/>
      <c r="X29" s="32">
        <f t="shared" si="2"/>
        <v>45</v>
      </c>
      <c r="Y29" s="19"/>
      <c r="Z29" s="6"/>
      <c r="AA29" s="6"/>
      <c r="AB29" s="6"/>
      <c r="AC29" s="6"/>
    </row>
    <row r="30" spans="1:29" ht="29.1" customHeight="1" thickBot="1" x14ac:dyDescent="0.4">
      <c r="A30" s="148"/>
      <c r="B30" s="148" t="str">
        <f t="shared" ref="B30:B44" si="8">IF(Q30&lt;2,"NO","SI")</f>
        <v>NO</v>
      </c>
      <c r="C30" s="171"/>
      <c r="D30" s="171"/>
      <c r="E30" s="171"/>
      <c r="F30" s="149"/>
      <c r="G30" s="23"/>
      <c r="H30" s="161"/>
      <c r="I30" s="161"/>
      <c r="J30" s="161"/>
      <c r="K30" s="161"/>
      <c r="L30" s="23"/>
      <c r="M30" s="161"/>
      <c r="N30" s="24"/>
      <c r="O30" s="24"/>
      <c r="P30" s="155">
        <f t="shared" ref="P30:P44" si="9">IF(Q30=9,SUM(F30:N30)-SMALL(F30:N30,1),IF(Q30=8,SUM(F30:N30),SUM(F30:N30)))</f>
        <v>0</v>
      </c>
      <c r="Q30" s="26">
        <f t="shared" ref="Q30:Q44" si="10">COUNTA(F30:N30)</f>
        <v>0</v>
      </c>
      <c r="R30" s="143">
        <f t="shared" ref="R30:R33" si="11">SUM(F30:N30)</f>
        <v>0</v>
      </c>
      <c r="S30" s="27"/>
      <c r="T30" s="28">
        <v>2362</v>
      </c>
      <c r="U30" s="141" t="s">
        <v>167</v>
      </c>
      <c r="V30" s="30">
        <f t="shared" si="5"/>
        <v>0</v>
      </c>
      <c r="W30" s="31"/>
      <c r="X30" s="32">
        <f t="shared" si="2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148"/>
      <c r="B31" s="148" t="str">
        <f t="shared" si="8"/>
        <v>NO</v>
      </c>
      <c r="C31" s="171"/>
      <c r="D31" s="171"/>
      <c r="E31" s="171"/>
      <c r="F31" s="149"/>
      <c r="G31" s="23"/>
      <c r="H31" s="161"/>
      <c r="I31" s="161"/>
      <c r="J31" s="161"/>
      <c r="K31" s="161"/>
      <c r="L31" s="23"/>
      <c r="M31" s="161"/>
      <c r="N31" s="24"/>
      <c r="O31" s="24"/>
      <c r="P31" s="155">
        <f t="shared" si="9"/>
        <v>0</v>
      </c>
      <c r="Q31" s="26">
        <f t="shared" si="10"/>
        <v>0</v>
      </c>
      <c r="R31" s="143">
        <f t="shared" si="11"/>
        <v>0</v>
      </c>
      <c r="S31" s="27"/>
      <c r="T31" s="28">
        <v>2397</v>
      </c>
      <c r="U31" s="141" t="s">
        <v>168</v>
      </c>
      <c r="V31" s="30">
        <f t="shared" si="5"/>
        <v>0</v>
      </c>
      <c r="W31" s="31"/>
      <c r="X31" s="32">
        <f t="shared" si="2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148"/>
      <c r="B32" s="148" t="str">
        <f t="shared" si="8"/>
        <v>NO</v>
      </c>
      <c r="C32" s="171"/>
      <c r="D32" s="171"/>
      <c r="E32" s="171"/>
      <c r="F32" s="149"/>
      <c r="G32" s="23"/>
      <c r="H32" s="161"/>
      <c r="I32" s="161"/>
      <c r="J32" s="161"/>
      <c r="K32" s="161"/>
      <c r="L32" s="23"/>
      <c r="M32" s="161"/>
      <c r="N32" s="24"/>
      <c r="O32" s="24"/>
      <c r="P32" s="155">
        <f t="shared" si="9"/>
        <v>0</v>
      </c>
      <c r="Q32" s="26">
        <f t="shared" si="10"/>
        <v>0</v>
      </c>
      <c r="R32" s="143">
        <f t="shared" si="11"/>
        <v>0</v>
      </c>
      <c r="S32" s="27"/>
      <c r="T32" s="28">
        <v>2403</v>
      </c>
      <c r="U32" s="141" t="s">
        <v>169</v>
      </c>
      <c r="V32" s="30">
        <f t="shared" si="5"/>
        <v>0</v>
      </c>
      <c r="W32" s="31"/>
      <c r="X32" s="32">
        <f t="shared" si="2"/>
        <v>0</v>
      </c>
      <c r="Y32" s="19"/>
      <c r="Z32" s="6"/>
      <c r="AA32" s="6"/>
      <c r="AB32" s="6"/>
      <c r="AC32" s="6"/>
    </row>
    <row r="33" spans="1:29" ht="29.1" customHeight="1" thickBot="1" x14ac:dyDescent="0.4">
      <c r="A33" s="148"/>
      <c r="B33" s="148" t="str">
        <f t="shared" si="8"/>
        <v>NO</v>
      </c>
      <c r="C33" s="171"/>
      <c r="D33" s="171"/>
      <c r="E33" s="171"/>
      <c r="F33" s="149"/>
      <c r="G33" s="23"/>
      <c r="H33" s="161"/>
      <c r="I33" s="161"/>
      <c r="J33" s="161"/>
      <c r="K33" s="161"/>
      <c r="L33" s="23"/>
      <c r="M33" s="161"/>
      <c r="N33" s="24"/>
      <c r="O33" s="24"/>
      <c r="P33" s="155">
        <f t="shared" si="9"/>
        <v>0</v>
      </c>
      <c r="Q33" s="26">
        <f t="shared" si="10"/>
        <v>0</v>
      </c>
      <c r="R33" s="143">
        <f t="shared" si="11"/>
        <v>0</v>
      </c>
      <c r="S33" s="27"/>
      <c r="T33" s="28">
        <v>2415</v>
      </c>
      <c r="U33" s="141" t="s">
        <v>170</v>
      </c>
      <c r="V33" s="30">
        <f t="shared" si="5"/>
        <v>0</v>
      </c>
      <c r="W33" s="31"/>
      <c r="X33" s="32">
        <f t="shared" si="2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148"/>
      <c r="B34" s="148" t="str">
        <f t="shared" si="8"/>
        <v>NO</v>
      </c>
      <c r="C34" s="171"/>
      <c r="D34" s="171"/>
      <c r="E34" s="171"/>
      <c r="F34" s="149"/>
      <c r="G34" s="23"/>
      <c r="H34" s="161"/>
      <c r="I34" s="161"/>
      <c r="J34" s="161"/>
      <c r="K34" s="161"/>
      <c r="L34" s="23"/>
      <c r="M34" s="161"/>
      <c r="N34" s="24"/>
      <c r="O34" s="24"/>
      <c r="P34" s="155">
        <f t="shared" si="9"/>
        <v>0</v>
      </c>
      <c r="Q34" s="26">
        <f t="shared" si="10"/>
        <v>0</v>
      </c>
      <c r="R34" s="143">
        <v>0</v>
      </c>
      <c r="S34" s="27"/>
      <c r="T34" s="28">
        <v>2446</v>
      </c>
      <c r="U34" s="141" t="s">
        <v>171</v>
      </c>
      <c r="V34" s="30">
        <f t="shared" si="5"/>
        <v>0</v>
      </c>
      <c r="W34" s="31"/>
      <c r="X34" s="32">
        <f t="shared" si="2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148"/>
      <c r="B35" s="148" t="str">
        <f t="shared" si="8"/>
        <v>NO</v>
      </c>
      <c r="C35" s="171"/>
      <c r="D35" s="171"/>
      <c r="E35" s="171"/>
      <c r="F35" s="149"/>
      <c r="G35" s="23"/>
      <c r="H35" s="161"/>
      <c r="I35" s="161"/>
      <c r="J35" s="161"/>
      <c r="K35" s="161"/>
      <c r="L35" s="23"/>
      <c r="M35" s="161"/>
      <c r="N35" s="24"/>
      <c r="O35" s="24"/>
      <c r="P35" s="155">
        <f t="shared" si="9"/>
        <v>0</v>
      </c>
      <c r="Q35" s="26">
        <f t="shared" si="10"/>
        <v>0</v>
      </c>
      <c r="R35" s="143">
        <f>SUM(F35:N35)</f>
        <v>0</v>
      </c>
      <c r="S35" s="27"/>
      <c r="T35" s="28">
        <v>2455</v>
      </c>
      <c r="U35" s="141" t="s">
        <v>172</v>
      </c>
      <c r="V35" s="30">
        <f t="shared" si="5"/>
        <v>0</v>
      </c>
      <c r="W35" s="31"/>
      <c r="X35" s="32">
        <f t="shared" ref="X35:X64" si="12">SUMIF($D$3:$D$87,T35,$P$3:$P$87)</f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148"/>
      <c r="B36" s="148" t="str">
        <f t="shared" si="8"/>
        <v>NO</v>
      </c>
      <c r="C36" s="171"/>
      <c r="D36" s="171"/>
      <c r="E36" s="171"/>
      <c r="F36" s="149"/>
      <c r="G36" s="23"/>
      <c r="H36" s="161"/>
      <c r="I36" s="161"/>
      <c r="J36" s="161"/>
      <c r="K36" s="161"/>
      <c r="L36" s="23"/>
      <c r="M36" s="161"/>
      <c r="N36" s="24"/>
      <c r="O36" s="24"/>
      <c r="P36" s="155">
        <f t="shared" si="9"/>
        <v>0</v>
      </c>
      <c r="Q36" s="26">
        <f t="shared" si="10"/>
        <v>0</v>
      </c>
      <c r="R36" s="143">
        <f>SUM(F36:N36)</f>
        <v>0</v>
      </c>
      <c r="S36" s="27"/>
      <c r="T36" s="28">
        <v>2513</v>
      </c>
      <c r="U36" s="141" t="s">
        <v>115</v>
      </c>
      <c r="V36" s="30">
        <f t="shared" si="5"/>
        <v>0</v>
      </c>
      <c r="W36" s="31"/>
      <c r="X36" s="32">
        <f t="shared" si="12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148"/>
      <c r="B37" s="148" t="str">
        <f t="shared" si="8"/>
        <v>NO</v>
      </c>
      <c r="C37" s="171"/>
      <c r="D37" s="171"/>
      <c r="E37" s="171"/>
      <c r="F37" s="149"/>
      <c r="G37" s="23"/>
      <c r="H37" s="161"/>
      <c r="I37" s="161"/>
      <c r="J37" s="161"/>
      <c r="K37" s="161"/>
      <c r="L37" s="23"/>
      <c r="M37" s="161"/>
      <c r="N37" s="24"/>
      <c r="O37" s="24"/>
      <c r="P37" s="155">
        <f t="shared" si="9"/>
        <v>0</v>
      </c>
      <c r="Q37" s="26">
        <f t="shared" si="10"/>
        <v>0</v>
      </c>
      <c r="R37" s="143">
        <f>SUM(F37:N37)</f>
        <v>0</v>
      </c>
      <c r="S37" s="27"/>
      <c r="T37" s="28">
        <v>2521</v>
      </c>
      <c r="U37" s="141" t="s">
        <v>112</v>
      </c>
      <c r="V37" s="30">
        <f t="shared" si="5"/>
        <v>0</v>
      </c>
      <c r="W37" s="31"/>
      <c r="X37" s="32">
        <f t="shared" si="12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148"/>
      <c r="B38" s="148" t="str">
        <f t="shared" si="8"/>
        <v>NO</v>
      </c>
      <c r="C38" s="171"/>
      <c r="D38" s="171"/>
      <c r="E38" s="171"/>
      <c r="F38" s="149"/>
      <c r="G38" s="23"/>
      <c r="H38" s="161"/>
      <c r="I38" s="161"/>
      <c r="J38" s="161"/>
      <c r="K38" s="161"/>
      <c r="L38" s="23"/>
      <c r="M38" s="161"/>
      <c r="N38" s="24"/>
      <c r="O38" s="24"/>
      <c r="P38" s="155">
        <f t="shared" si="9"/>
        <v>0</v>
      </c>
      <c r="Q38" s="26">
        <f t="shared" si="10"/>
        <v>0</v>
      </c>
      <c r="R38" s="143">
        <v>0</v>
      </c>
      <c r="S38" s="27"/>
      <c r="T38" s="28">
        <v>2526</v>
      </c>
      <c r="U38" s="141" t="s">
        <v>173</v>
      </c>
      <c r="V38" s="30">
        <f t="shared" si="5"/>
        <v>0</v>
      </c>
      <c r="W38" s="31"/>
      <c r="X38" s="32">
        <f t="shared" si="12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148"/>
      <c r="B39" s="148" t="str">
        <f t="shared" si="8"/>
        <v>NO</v>
      </c>
      <c r="C39" s="171"/>
      <c r="D39" s="177"/>
      <c r="E39" s="171"/>
      <c r="F39" s="149"/>
      <c r="G39" s="23"/>
      <c r="H39" s="161"/>
      <c r="I39" s="161"/>
      <c r="J39" s="161"/>
      <c r="K39" s="161"/>
      <c r="L39" s="23"/>
      <c r="M39" s="161"/>
      <c r="N39" s="24"/>
      <c r="O39" s="24"/>
      <c r="P39" s="155">
        <f t="shared" si="9"/>
        <v>0</v>
      </c>
      <c r="Q39" s="26">
        <f t="shared" si="10"/>
        <v>0</v>
      </c>
      <c r="R39" s="143">
        <v>0</v>
      </c>
      <c r="S39" s="27"/>
      <c r="T39" s="28">
        <v>2609</v>
      </c>
      <c r="U39" s="141" t="s">
        <v>174</v>
      </c>
      <c r="V39" s="30">
        <f t="shared" si="5"/>
        <v>0</v>
      </c>
      <c r="W39" s="31"/>
      <c r="X39" s="32">
        <f t="shared" si="12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148"/>
      <c r="B40" s="148" t="str">
        <f t="shared" si="8"/>
        <v>NO</v>
      </c>
      <c r="C40" s="171"/>
      <c r="D40" s="177"/>
      <c r="E40" s="171"/>
      <c r="F40" s="23"/>
      <c r="G40" s="23"/>
      <c r="H40" s="23"/>
      <c r="I40" s="23"/>
      <c r="J40" s="23"/>
      <c r="K40" s="23"/>
      <c r="L40" s="23"/>
      <c r="M40" s="161"/>
      <c r="N40" s="24"/>
      <c r="O40" s="24"/>
      <c r="P40" s="155">
        <f t="shared" si="9"/>
        <v>0</v>
      </c>
      <c r="Q40" s="26">
        <f t="shared" si="10"/>
        <v>0</v>
      </c>
      <c r="R40" s="143">
        <v>0</v>
      </c>
      <c r="S40" s="27"/>
      <c r="T40" s="28">
        <v>2612</v>
      </c>
      <c r="U40" s="141" t="s">
        <v>175</v>
      </c>
      <c r="V40" s="30">
        <f t="shared" si="5"/>
        <v>0</v>
      </c>
      <c r="W40" s="31"/>
      <c r="X40" s="32">
        <f t="shared" si="12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148"/>
      <c r="B41" s="148" t="str">
        <f t="shared" si="8"/>
        <v>NO</v>
      </c>
      <c r="C41" s="171"/>
      <c r="D41" s="177"/>
      <c r="E41" s="171"/>
      <c r="F41" s="23"/>
      <c r="G41" s="23"/>
      <c r="H41" s="23"/>
      <c r="I41" s="23"/>
      <c r="J41" s="23"/>
      <c r="K41" s="23"/>
      <c r="L41" s="23"/>
      <c r="M41" s="161"/>
      <c r="N41" s="24"/>
      <c r="O41" s="24"/>
      <c r="P41" s="155">
        <f t="shared" si="9"/>
        <v>0</v>
      </c>
      <c r="Q41" s="26">
        <f t="shared" si="10"/>
        <v>0</v>
      </c>
      <c r="R41" s="143">
        <v>0</v>
      </c>
      <c r="S41" s="27"/>
      <c r="T41" s="28">
        <v>2638</v>
      </c>
      <c r="U41" s="141" t="s">
        <v>176</v>
      </c>
      <c r="V41" s="30">
        <f t="shared" si="5"/>
        <v>0</v>
      </c>
      <c r="W41" s="31"/>
      <c r="X41" s="32">
        <f t="shared" si="12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148"/>
      <c r="B42" s="148" t="str">
        <f t="shared" si="8"/>
        <v>NO</v>
      </c>
      <c r="C42" s="171"/>
      <c r="D42" s="177"/>
      <c r="E42" s="171"/>
      <c r="F42" s="23"/>
      <c r="G42" s="23"/>
      <c r="H42" s="23"/>
      <c r="I42" s="23"/>
      <c r="J42" s="23"/>
      <c r="K42" s="23"/>
      <c r="L42" s="23"/>
      <c r="M42" s="161"/>
      <c r="N42" s="24"/>
      <c r="O42" s="24"/>
      <c r="P42" s="155">
        <f t="shared" si="9"/>
        <v>0</v>
      </c>
      <c r="Q42" s="26">
        <f t="shared" si="10"/>
        <v>0</v>
      </c>
      <c r="R42" s="143">
        <v>0</v>
      </c>
      <c r="S42" s="27"/>
      <c r="T42" s="28"/>
      <c r="U42" s="141"/>
      <c r="V42" s="30">
        <f t="shared" ref="V42:V64" si="13">SUMIF($D$3:$D$76,T42,$Q$3:$Q$76)</f>
        <v>0</v>
      </c>
      <c r="W42" s="31"/>
      <c r="X42" s="32">
        <f t="shared" si="12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148"/>
      <c r="B43" s="148" t="str">
        <f t="shared" si="8"/>
        <v>NO</v>
      </c>
      <c r="C43" s="171"/>
      <c r="D43" s="171"/>
      <c r="E43" s="171"/>
      <c r="F43" s="23"/>
      <c r="G43" s="23"/>
      <c r="H43" s="23"/>
      <c r="I43" s="23"/>
      <c r="J43" s="23"/>
      <c r="K43" s="23"/>
      <c r="L43" s="23"/>
      <c r="M43" s="161"/>
      <c r="N43" s="24"/>
      <c r="O43" s="24"/>
      <c r="P43" s="155">
        <f t="shared" si="9"/>
        <v>0</v>
      </c>
      <c r="Q43" s="26">
        <f t="shared" si="10"/>
        <v>0</v>
      </c>
      <c r="R43" s="143">
        <v>0</v>
      </c>
      <c r="S43" s="27"/>
      <c r="T43" s="28"/>
      <c r="U43" s="29"/>
      <c r="V43" s="30">
        <f t="shared" si="13"/>
        <v>0</v>
      </c>
      <c r="W43" s="31"/>
      <c r="X43" s="32">
        <f t="shared" si="12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148"/>
      <c r="B44" s="148" t="str">
        <f t="shared" si="8"/>
        <v>NO</v>
      </c>
      <c r="C44" s="171"/>
      <c r="D44" s="177"/>
      <c r="E44" s="171"/>
      <c r="F44" s="23"/>
      <c r="G44" s="23"/>
      <c r="H44" s="23"/>
      <c r="I44" s="23"/>
      <c r="J44" s="23"/>
      <c r="K44" s="23"/>
      <c r="L44" s="23"/>
      <c r="M44" s="161"/>
      <c r="N44" s="24"/>
      <c r="O44" s="24"/>
      <c r="P44" s="155">
        <f t="shared" si="9"/>
        <v>0</v>
      </c>
      <c r="Q44" s="26">
        <f t="shared" si="10"/>
        <v>0</v>
      </c>
      <c r="R44" s="143">
        <v>0</v>
      </c>
      <c r="S44" s="27"/>
      <c r="T44" s="28"/>
      <c r="U44" s="141"/>
      <c r="V44" s="30">
        <f t="shared" si="13"/>
        <v>0</v>
      </c>
      <c r="W44" s="31"/>
      <c r="X44" s="32">
        <f t="shared" si="12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148"/>
      <c r="B45" s="148" t="str">
        <f t="shared" ref="B45:B53" si="14">IF(Q45&lt;2,"NO","SI")</f>
        <v>NO</v>
      </c>
      <c r="C45" s="157"/>
      <c r="D45" s="160"/>
      <c r="E45" s="157"/>
      <c r="F45" s="23"/>
      <c r="G45" s="23"/>
      <c r="H45" s="23"/>
      <c r="I45" s="23"/>
      <c r="J45" s="23"/>
      <c r="K45" s="23"/>
      <c r="L45" s="23"/>
      <c r="M45" s="23"/>
      <c r="N45" s="24"/>
      <c r="O45" s="24"/>
      <c r="P45" s="25">
        <f t="shared" ref="P45:P53" si="15">IF(Q45=9,SUM(F45:N45)-SMALL(F45:N45,1)-SMALL(F45:N45,2),IF(Q45=8,SUM(F45:N45)-SMALL(F45:N45,1),SUM(F45:N45)))</f>
        <v>0</v>
      </c>
      <c r="Q45" s="26">
        <f t="shared" ref="Q45:Q53" si="16">COUNTA(F45:N45)</f>
        <v>0</v>
      </c>
      <c r="R45" s="143">
        <f t="shared" ref="R45:R53" si="17">SUM(F45:N45)</f>
        <v>0</v>
      </c>
      <c r="S45" s="27"/>
      <c r="T45" s="28"/>
      <c r="U45" s="29"/>
      <c r="V45" s="30">
        <f t="shared" si="13"/>
        <v>0</v>
      </c>
      <c r="W45" s="31"/>
      <c r="X45" s="32">
        <f t="shared" si="12"/>
        <v>0</v>
      </c>
      <c r="Y45" s="19"/>
      <c r="Z45" s="6"/>
      <c r="AA45" s="6"/>
      <c r="AB45" s="6"/>
      <c r="AC45" s="6"/>
    </row>
    <row r="46" spans="1:29" ht="29.1" customHeight="1" thickBot="1" x14ac:dyDescent="0.4">
      <c r="A46" s="148"/>
      <c r="B46" s="148" t="str">
        <f t="shared" si="14"/>
        <v>NO</v>
      </c>
      <c r="C46" s="157"/>
      <c r="D46" s="160"/>
      <c r="E46" s="157"/>
      <c r="F46" s="23"/>
      <c r="G46" s="23"/>
      <c r="H46" s="23"/>
      <c r="I46" s="23"/>
      <c r="J46" s="23"/>
      <c r="K46" s="23"/>
      <c r="L46" s="23"/>
      <c r="M46" s="23"/>
      <c r="N46" s="24"/>
      <c r="O46" s="24"/>
      <c r="P46" s="25">
        <f t="shared" si="15"/>
        <v>0</v>
      </c>
      <c r="Q46" s="26">
        <f t="shared" si="16"/>
        <v>0</v>
      </c>
      <c r="R46" s="143">
        <f t="shared" si="17"/>
        <v>0</v>
      </c>
      <c r="S46" s="35"/>
      <c r="T46" s="28"/>
      <c r="U46" s="29"/>
      <c r="V46" s="30">
        <f t="shared" si="13"/>
        <v>0</v>
      </c>
      <c r="W46" s="31"/>
      <c r="X46" s="32">
        <f t="shared" si="12"/>
        <v>0</v>
      </c>
      <c r="Y46" s="38"/>
      <c r="Z46" s="6"/>
      <c r="AA46" s="6"/>
      <c r="AB46" s="6"/>
      <c r="AC46" s="6"/>
    </row>
    <row r="47" spans="1:29" ht="29.1" customHeight="1" thickBot="1" x14ac:dyDescent="0.4">
      <c r="A47" s="148"/>
      <c r="B47" s="148" t="str">
        <f t="shared" si="14"/>
        <v>NO</v>
      </c>
      <c r="C47" s="157"/>
      <c r="D47" s="160"/>
      <c r="E47" s="157"/>
      <c r="F47" s="23"/>
      <c r="G47" s="23"/>
      <c r="H47" s="23"/>
      <c r="I47" s="23"/>
      <c r="J47" s="23"/>
      <c r="K47" s="23"/>
      <c r="L47" s="23"/>
      <c r="M47" s="23"/>
      <c r="N47" s="24"/>
      <c r="O47" s="24"/>
      <c r="P47" s="25">
        <f t="shared" si="15"/>
        <v>0</v>
      </c>
      <c r="Q47" s="26">
        <f t="shared" si="16"/>
        <v>0</v>
      </c>
      <c r="R47" s="143">
        <f t="shared" si="17"/>
        <v>0</v>
      </c>
      <c r="S47" s="35"/>
      <c r="T47" s="28"/>
      <c r="U47" s="29"/>
      <c r="V47" s="30">
        <f t="shared" si="13"/>
        <v>0</v>
      </c>
      <c r="W47" s="31"/>
      <c r="X47" s="32">
        <f t="shared" si="12"/>
        <v>0</v>
      </c>
      <c r="Y47" s="38"/>
      <c r="Z47" s="6"/>
      <c r="AA47" s="6"/>
      <c r="AB47" s="6"/>
      <c r="AC47" s="6"/>
    </row>
    <row r="48" spans="1:29" ht="29.1" customHeight="1" thickBot="1" x14ac:dyDescent="0.4">
      <c r="A48" s="148"/>
      <c r="B48" s="148" t="str">
        <f t="shared" si="14"/>
        <v>NO</v>
      </c>
      <c r="C48" s="157"/>
      <c r="D48" s="160"/>
      <c r="E48" s="157"/>
      <c r="F48" s="23"/>
      <c r="G48" s="23"/>
      <c r="H48" s="23"/>
      <c r="I48" s="23"/>
      <c r="J48" s="23"/>
      <c r="K48" s="23"/>
      <c r="L48" s="23"/>
      <c r="M48" s="23"/>
      <c r="N48" s="24"/>
      <c r="O48" s="24"/>
      <c r="P48" s="25">
        <f t="shared" si="15"/>
        <v>0</v>
      </c>
      <c r="Q48" s="26">
        <f t="shared" si="16"/>
        <v>0</v>
      </c>
      <c r="R48" s="143">
        <f t="shared" si="17"/>
        <v>0</v>
      </c>
      <c r="S48" s="19"/>
      <c r="T48" s="28"/>
      <c r="U48" s="29"/>
      <c r="V48" s="30">
        <f t="shared" si="13"/>
        <v>0</v>
      </c>
      <c r="W48" s="31"/>
      <c r="X48" s="32">
        <f t="shared" si="12"/>
        <v>0</v>
      </c>
      <c r="Y48" s="38"/>
      <c r="Z48" s="6"/>
      <c r="AA48" s="6"/>
      <c r="AB48" s="6"/>
      <c r="AC48" s="6"/>
    </row>
    <row r="49" spans="1:29" ht="29.1" customHeight="1" thickBot="1" x14ac:dyDescent="0.4">
      <c r="A49" s="148"/>
      <c r="B49" s="148" t="str">
        <f t="shared" si="14"/>
        <v>NO</v>
      </c>
      <c r="C49" s="157"/>
      <c r="D49" s="160"/>
      <c r="E49" s="157"/>
      <c r="F49" s="23"/>
      <c r="G49" s="23"/>
      <c r="H49" s="23"/>
      <c r="I49" s="23"/>
      <c r="J49" s="23"/>
      <c r="K49" s="23"/>
      <c r="L49" s="23"/>
      <c r="M49" s="23"/>
      <c r="N49" s="24"/>
      <c r="O49" s="24"/>
      <c r="P49" s="25">
        <f t="shared" si="15"/>
        <v>0</v>
      </c>
      <c r="Q49" s="26">
        <f t="shared" si="16"/>
        <v>0</v>
      </c>
      <c r="R49" s="143">
        <f t="shared" si="17"/>
        <v>0</v>
      </c>
      <c r="S49" s="19"/>
      <c r="T49" s="28"/>
      <c r="U49" s="29"/>
      <c r="V49" s="30">
        <f t="shared" si="13"/>
        <v>0</v>
      </c>
      <c r="W49" s="31"/>
      <c r="X49" s="32">
        <f t="shared" si="12"/>
        <v>0</v>
      </c>
      <c r="Y49" s="6"/>
      <c r="Z49" s="6"/>
      <c r="AA49" s="6"/>
      <c r="AB49" s="6"/>
      <c r="AC49" s="6"/>
    </row>
    <row r="50" spans="1:29" ht="29.1" customHeight="1" thickBot="1" x14ac:dyDescent="0.4">
      <c r="A50" s="148"/>
      <c r="B50" s="148" t="str">
        <f t="shared" si="14"/>
        <v>NO</v>
      </c>
      <c r="C50" s="157"/>
      <c r="D50" s="160"/>
      <c r="E50" s="157"/>
      <c r="F50" s="23"/>
      <c r="G50" s="23"/>
      <c r="H50" s="23"/>
      <c r="I50" s="23"/>
      <c r="J50" s="23"/>
      <c r="K50" s="23"/>
      <c r="L50" s="23"/>
      <c r="M50" s="23"/>
      <c r="N50" s="24"/>
      <c r="O50" s="24"/>
      <c r="P50" s="25">
        <f t="shared" si="15"/>
        <v>0</v>
      </c>
      <c r="Q50" s="26">
        <f t="shared" si="16"/>
        <v>0</v>
      </c>
      <c r="R50" s="143">
        <f t="shared" si="17"/>
        <v>0</v>
      </c>
      <c r="S50" s="19"/>
      <c r="T50" s="28"/>
      <c r="U50" s="29"/>
      <c r="V50" s="30">
        <f t="shared" si="13"/>
        <v>0</v>
      </c>
      <c r="W50" s="31"/>
      <c r="X50" s="32">
        <f t="shared" si="12"/>
        <v>0</v>
      </c>
      <c r="Y50" s="6"/>
      <c r="Z50" s="6"/>
      <c r="AA50" s="6"/>
      <c r="AB50" s="6"/>
      <c r="AC50" s="6"/>
    </row>
    <row r="51" spans="1:29" ht="29.1" customHeight="1" thickBot="1" x14ac:dyDescent="0.4">
      <c r="A51" s="148"/>
      <c r="B51" s="148" t="str">
        <f t="shared" si="14"/>
        <v>NO</v>
      </c>
      <c r="C51" s="157"/>
      <c r="D51" s="160"/>
      <c r="E51" s="157"/>
      <c r="F51" s="23"/>
      <c r="G51" s="23"/>
      <c r="H51" s="23"/>
      <c r="I51" s="23"/>
      <c r="J51" s="23"/>
      <c r="K51" s="23"/>
      <c r="L51" s="23"/>
      <c r="M51" s="23"/>
      <c r="N51" s="24"/>
      <c r="O51" s="24"/>
      <c r="P51" s="25">
        <f t="shared" si="15"/>
        <v>0</v>
      </c>
      <c r="Q51" s="26">
        <f t="shared" si="16"/>
        <v>0</v>
      </c>
      <c r="R51" s="143">
        <f t="shared" si="17"/>
        <v>0</v>
      </c>
      <c r="S51" s="19"/>
      <c r="T51" s="28"/>
      <c r="U51" s="29"/>
      <c r="V51" s="30">
        <f t="shared" si="13"/>
        <v>0</v>
      </c>
      <c r="W51" s="31"/>
      <c r="X51" s="32">
        <f t="shared" si="12"/>
        <v>0</v>
      </c>
      <c r="Y51" s="6"/>
      <c r="Z51" s="6"/>
      <c r="AA51" s="6"/>
      <c r="AB51" s="6"/>
      <c r="AC51" s="6"/>
    </row>
    <row r="52" spans="1:29" ht="29.1" customHeight="1" thickBot="1" x14ac:dyDescent="0.4">
      <c r="A52" s="148"/>
      <c r="B52" s="148" t="str">
        <f t="shared" si="14"/>
        <v>NO</v>
      </c>
      <c r="C52" s="157"/>
      <c r="D52" s="160"/>
      <c r="E52" s="157"/>
      <c r="F52" s="23"/>
      <c r="G52" s="23"/>
      <c r="H52" s="23"/>
      <c r="I52" s="23"/>
      <c r="J52" s="23"/>
      <c r="K52" s="23"/>
      <c r="L52" s="23"/>
      <c r="M52" s="23"/>
      <c r="N52" s="24"/>
      <c r="O52" s="24"/>
      <c r="P52" s="25">
        <f t="shared" si="15"/>
        <v>0</v>
      </c>
      <c r="Q52" s="26">
        <f t="shared" si="16"/>
        <v>0</v>
      </c>
      <c r="R52" s="143">
        <f t="shared" si="17"/>
        <v>0</v>
      </c>
      <c r="S52" s="19"/>
      <c r="T52" s="28"/>
      <c r="U52" s="29"/>
      <c r="V52" s="30">
        <f t="shared" si="13"/>
        <v>0</v>
      </c>
      <c r="W52" s="31"/>
      <c r="X52" s="32">
        <f t="shared" si="12"/>
        <v>0</v>
      </c>
      <c r="Y52" s="6"/>
      <c r="Z52" s="6"/>
      <c r="AA52" s="6"/>
      <c r="AB52" s="6"/>
      <c r="AC52" s="6"/>
    </row>
    <row r="53" spans="1:29" ht="29.1" customHeight="1" thickBot="1" x14ac:dyDescent="0.4">
      <c r="A53" s="148"/>
      <c r="B53" s="148" t="str">
        <f t="shared" si="14"/>
        <v>NO</v>
      </c>
      <c r="C53" s="157"/>
      <c r="D53" s="160"/>
      <c r="E53" s="157"/>
      <c r="F53" s="23"/>
      <c r="G53" s="23"/>
      <c r="H53" s="23"/>
      <c r="I53" s="23"/>
      <c r="J53" s="23"/>
      <c r="K53" s="23"/>
      <c r="L53" s="23"/>
      <c r="M53" s="23"/>
      <c r="N53" s="24"/>
      <c r="O53" s="24"/>
      <c r="P53" s="25">
        <f t="shared" si="15"/>
        <v>0</v>
      </c>
      <c r="Q53" s="26">
        <f t="shared" si="16"/>
        <v>0</v>
      </c>
      <c r="R53" s="143">
        <f t="shared" si="17"/>
        <v>0</v>
      </c>
      <c r="S53" s="19"/>
      <c r="T53" s="28"/>
      <c r="U53" s="29"/>
      <c r="V53" s="30">
        <f t="shared" si="13"/>
        <v>0</v>
      </c>
      <c r="W53" s="31"/>
      <c r="X53" s="32">
        <f t="shared" si="12"/>
        <v>0</v>
      </c>
      <c r="Y53" s="6"/>
      <c r="Z53" s="6"/>
      <c r="AA53" s="6"/>
      <c r="AB53" s="6"/>
      <c r="AC53" s="6"/>
    </row>
    <row r="54" spans="1:29" ht="29.1" customHeight="1" thickBot="1" x14ac:dyDescent="0.4">
      <c r="A54" s="148"/>
      <c r="B54" s="148" t="str">
        <f t="shared" ref="B54:B66" si="18">IF(Q54&lt;2,"NO","SI")</f>
        <v>NO</v>
      </c>
      <c r="C54" s="20"/>
      <c r="D54" s="21"/>
      <c r="E54" s="20"/>
      <c r="F54" s="23"/>
      <c r="G54" s="23"/>
      <c r="H54" s="23"/>
      <c r="I54" s="23"/>
      <c r="J54" s="23"/>
      <c r="K54" s="23"/>
      <c r="L54" s="23"/>
      <c r="M54" s="23"/>
      <c r="N54" s="24"/>
      <c r="O54" s="264"/>
      <c r="P54" s="25">
        <f t="shared" ref="P54:P66" si="19">IF(Q54=9,SUM(F54:N54)-SMALL(F54:N54,1)-SMALL(F54:N54,2),IF(Q54=8,SUM(F54:N54)-SMALL(F54:N54,1),SUM(F54:N54)))</f>
        <v>0</v>
      </c>
      <c r="Q54" s="26">
        <f t="shared" ref="Q54:Q66" si="20">COUNTA(F54:N54)</f>
        <v>0</v>
      </c>
      <c r="R54" s="143">
        <f t="shared" ref="R54:R66" si="21">SUM(F54:N54)</f>
        <v>0</v>
      </c>
      <c r="S54" s="19"/>
      <c r="T54" s="28"/>
      <c r="U54" s="29"/>
      <c r="V54" s="30">
        <f t="shared" si="13"/>
        <v>0</v>
      </c>
      <c r="W54" s="31"/>
      <c r="X54" s="32">
        <f t="shared" si="12"/>
        <v>0</v>
      </c>
      <c r="Y54" s="6"/>
      <c r="Z54" s="6"/>
      <c r="AA54" s="6"/>
      <c r="AB54" s="6"/>
      <c r="AC54" s="6"/>
    </row>
    <row r="55" spans="1:29" ht="29.1" customHeight="1" thickBot="1" x14ac:dyDescent="0.4">
      <c r="A55" s="148"/>
      <c r="B55" s="148" t="str">
        <f t="shared" si="18"/>
        <v>NO</v>
      </c>
      <c r="C55" s="20"/>
      <c r="D55" s="21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64"/>
      <c r="P55" s="25">
        <f t="shared" si="19"/>
        <v>0</v>
      </c>
      <c r="Q55" s="26">
        <f t="shared" si="20"/>
        <v>0</v>
      </c>
      <c r="R55" s="143">
        <f t="shared" si="21"/>
        <v>0</v>
      </c>
      <c r="S55" s="19"/>
      <c r="T55" s="28"/>
      <c r="U55" s="29"/>
      <c r="V55" s="30">
        <f t="shared" si="13"/>
        <v>0</v>
      </c>
      <c r="W55" s="31"/>
      <c r="X55" s="32">
        <f t="shared" si="12"/>
        <v>0</v>
      </c>
      <c r="Y55" s="6"/>
      <c r="Z55" s="6"/>
      <c r="AA55" s="6"/>
      <c r="AB55" s="6"/>
      <c r="AC55" s="6"/>
    </row>
    <row r="56" spans="1:29" ht="29.1" customHeight="1" thickBot="1" x14ac:dyDescent="0.4">
      <c r="A56" s="148"/>
      <c r="B56" s="148" t="str">
        <f t="shared" si="18"/>
        <v>NO</v>
      </c>
      <c r="C56" s="20"/>
      <c r="D56" s="21"/>
      <c r="E56" s="20"/>
      <c r="F56" s="23"/>
      <c r="G56" s="23"/>
      <c r="H56" s="23"/>
      <c r="I56" s="23"/>
      <c r="J56" s="23"/>
      <c r="K56" s="23"/>
      <c r="L56" s="23"/>
      <c r="M56" s="23"/>
      <c r="N56" s="24"/>
      <c r="O56" s="264"/>
      <c r="P56" s="25">
        <f t="shared" si="19"/>
        <v>0</v>
      </c>
      <c r="Q56" s="26">
        <f t="shared" si="20"/>
        <v>0</v>
      </c>
      <c r="R56" s="143">
        <f t="shared" si="21"/>
        <v>0</v>
      </c>
      <c r="S56" s="19"/>
      <c r="T56" s="28"/>
      <c r="U56" s="29"/>
      <c r="V56" s="30">
        <f t="shared" si="13"/>
        <v>0</v>
      </c>
      <c r="W56" s="31"/>
      <c r="X56" s="32">
        <f t="shared" si="12"/>
        <v>0</v>
      </c>
      <c r="Y56" s="6"/>
      <c r="Z56" s="6"/>
      <c r="AA56" s="6"/>
      <c r="AB56" s="6"/>
      <c r="AC56" s="6"/>
    </row>
    <row r="57" spans="1:29" ht="29.1" customHeight="1" thickBot="1" x14ac:dyDescent="0.4">
      <c r="A57" s="148"/>
      <c r="B57" s="148" t="str">
        <f t="shared" si="18"/>
        <v>NO</v>
      </c>
      <c r="C57" s="20"/>
      <c r="D57" s="21"/>
      <c r="E57" s="20"/>
      <c r="F57" s="23"/>
      <c r="G57" s="23"/>
      <c r="H57" s="23"/>
      <c r="I57" s="23"/>
      <c r="J57" s="23"/>
      <c r="K57" s="23"/>
      <c r="L57" s="23"/>
      <c r="M57" s="23"/>
      <c r="N57" s="24"/>
      <c r="O57" s="264"/>
      <c r="P57" s="25">
        <f t="shared" si="19"/>
        <v>0</v>
      </c>
      <c r="Q57" s="26">
        <f t="shared" si="20"/>
        <v>0</v>
      </c>
      <c r="R57" s="143">
        <f t="shared" si="21"/>
        <v>0</v>
      </c>
      <c r="S57" s="19"/>
      <c r="T57" s="28"/>
      <c r="U57" s="29"/>
      <c r="V57" s="30">
        <f t="shared" si="13"/>
        <v>0</v>
      </c>
      <c r="W57" s="31"/>
      <c r="X57" s="32">
        <f t="shared" si="12"/>
        <v>0</v>
      </c>
      <c r="Y57" s="6"/>
      <c r="Z57" s="6"/>
      <c r="AA57" s="6"/>
      <c r="AB57" s="6"/>
      <c r="AC57" s="6"/>
    </row>
    <row r="58" spans="1:29" ht="29.1" customHeight="1" thickBot="1" x14ac:dyDescent="0.4">
      <c r="A58" s="148"/>
      <c r="B58" s="148" t="str">
        <f t="shared" si="18"/>
        <v>NO</v>
      </c>
      <c r="C58" s="138"/>
      <c r="D58" s="21"/>
      <c r="E58" s="20"/>
      <c r="F58" s="23"/>
      <c r="G58" s="23"/>
      <c r="H58" s="23"/>
      <c r="I58" s="23"/>
      <c r="J58" s="23"/>
      <c r="K58" s="23"/>
      <c r="L58" s="23"/>
      <c r="M58" s="23"/>
      <c r="N58" s="24"/>
      <c r="O58" s="264"/>
      <c r="P58" s="25">
        <f t="shared" si="19"/>
        <v>0</v>
      </c>
      <c r="Q58" s="26">
        <f t="shared" si="20"/>
        <v>0</v>
      </c>
      <c r="R58" s="143">
        <f t="shared" si="21"/>
        <v>0</v>
      </c>
      <c r="S58" s="19"/>
      <c r="T58" s="28"/>
      <c r="U58" s="29"/>
      <c r="V58" s="30">
        <f t="shared" si="13"/>
        <v>0</v>
      </c>
      <c r="W58" s="31"/>
      <c r="X58" s="32">
        <f t="shared" si="12"/>
        <v>0</v>
      </c>
      <c r="Y58" s="6"/>
      <c r="Z58" s="6"/>
      <c r="AA58" s="6"/>
      <c r="AB58" s="6"/>
      <c r="AC58" s="6"/>
    </row>
    <row r="59" spans="1:29" ht="29.1" customHeight="1" thickBot="1" x14ac:dyDescent="0.4">
      <c r="A59" s="148"/>
      <c r="B59" s="148" t="str">
        <f t="shared" si="18"/>
        <v>NO</v>
      </c>
      <c r="C59" s="138"/>
      <c r="D59" s="21"/>
      <c r="E59" s="20"/>
      <c r="F59" s="23"/>
      <c r="G59" s="23"/>
      <c r="H59" s="23"/>
      <c r="I59" s="23"/>
      <c r="J59" s="23"/>
      <c r="K59" s="23"/>
      <c r="L59" s="23"/>
      <c r="M59" s="23"/>
      <c r="N59" s="24"/>
      <c r="O59" s="264"/>
      <c r="P59" s="25">
        <f t="shared" si="19"/>
        <v>0</v>
      </c>
      <c r="Q59" s="26">
        <f t="shared" si="20"/>
        <v>0</v>
      </c>
      <c r="R59" s="143">
        <f t="shared" si="21"/>
        <v>0</v>
      </c>
      <c r="S59" s="19"/>
      <c r="T59" s="28"/>
      <c r="U59" s="141"/>
      <c r="V59" s="30">
        <f t="shared" si="13"/>
        <v>0</v>
      </c>
      <c r="W59" s="31"/>
      <c r="X59" s="32">
        <f t="shared" si="12"/>
        <v>0</v>
      </c>
      <c r="Y59" s="6"/>
      <c r="Z59" s="6"/>
      <c r="AA59" s="6"/>
      <c r="AB59" s="6"/>
      <c r="AC59" s="6"/>
    </row>
    <row r="60" spans="1:29" ht="29.1" customHeight="1" thickBot="1" x14ac:dyDescent="0.4">
      <c r="A60" s="148"/>
      <c r="B60" s="148" t="str">
        <f t="shared" si="18"/>
        <v>NO</v>
      </c>
      <c r="C60" s="20"/>
      <c r="D60" s="21"/>
      <c r="E60" s="20"/>
      <c r="F60" s="23"/>
      <c r="G60" s="23"/>
      <c r="H60" s="23"/>
      <c r="I60" s="23"/>
      <c r="J60" s="23"/>
      <c r="K60" s="23"/>
      <c r="L60" s="23"/>
      <c r="M60" s="23"/>
      <c r="N60" s="24"/>
      <c r="O60" s="264"/>
      <c r="P60" s="25">
        <f t="shared" si="19"/>
        <v>0</v>
      </c>
      <c r="Q60" s="26">
        <f t="shared" si="20"/>
        <v>0</v>
      </c>
      <c r="R60" s="143">
        <f t="shared" si="21"/>
        <v>0</v>
      </c>
      <c r="S60" s="19"/>
      <c r="T60" s="28"/>
      <c r="U60" s="29"/>
      <c r="V60" s="30">
        <f t="shared" si="13"/>
        <v>0</v>
      </c>
      <c r="W60" s="31"/>
      <c r="X60" s="32">
        <f t="shared" si="12"/>
        <v>0</v>
      </c>
      <c r="Y60" s="6"/>
      <c r="Z60" s="6"/>
      <c r="AA60" s="6"/>
      <c r="AB60" s="6"/>
      <c r="AC60" s="6"/>
    </row>
    <row r="61" spans="1:29" ht="29.1" customHeight="1" thickBot="1" x14ac:dyDescent="0.4">
      <c r="A61" s="148"/>
      <c r="B61" s="148" t="str">
        <f t="shared" si="18"/>
        <v>NO</v>
      </c>
      <c r="C61" s="20"/>
      <c r="D61" s="21"/>
      <c r="E61" s="20"/>
      <c r="F61" s="23"/>
      <c r="G61" s="23"/>
      <c r="H61" s="23"/>
      <c r="I61" s="23"/>
      <c r="J61" s="23"/>
      <c r="K61" s="23"/>
      <c r="L61" s="23"/>
      <c r="M61" s="23"/>
      <c r="N61" s="24"/>
      <c r="O61" s="264"/>
      <c r="P61" s="25">
        <f t="shared" si="19"/>
        <v>0</v>
      </c>
      <c r="Q61" s="26">
        <f t="shared" si="20"/>
        <v>0</v>
      </c>
      <c r="R61" s="143">
        <f t="shared" si="21"/>
        <v>0</v>
      </c>
      <c r="S61" s="19"/>
      <c r="T61" s="28"/>
      <c r="U61" s="29"/>
      <c r="V61" s="30">
        <f t="shared" si="13"/>
        <v>0</v>
      </c>
      <c r="W61" s="31"/>
      <c r="X61" s="32">
        <f t="shared" si="12"/>
        <v>0</v>
      </c>
      <c r="Y61" s="6"/>
      <c r="Z61" s="6"/>
      <c r="AA61" s="6"/>
      <c r="AB61" s="6"/>
      <c r="AC61" s="6"/>
    </row>
    <row r="62" spans="1:29" ht="29.1" customHeight="1" thickBot="1" x14ac:dyDescent="0.4">
      <c r="A62" s="148"/>
      <c r="B62" s="148" t="str">
        <f t="shared" si="18"/>
        <v>NO</v>
      </c>
      <c r="C62" s="138"/>
      <c r="D62" s="21"/>
      <c r="E62" s="20"/>
      <c r="F62" s="23"/>
      <c r="G62" s="23"/>
      <c r="H62" s="23"/>
      <c r="I62" s="23"/>
      <c r="J62" s="23"/>
      <c r="K62" s="23"/>
      <c r="L62" s="23"/>
      <c r="M62" s="23"/>
      <c r="N62" s="24"/>
      <c r="O62" s="264"/>
      <c r="P62" s="25">
        <f t="shared" si="19"/>
        <v>0</v>
      </c>
      <c r="Q62" s="26">
        <f t="shared" si="20"/>
        <v>0</v>
      </c>
      <c r="R62" s="143">
        <f t="shared" si="21"/>
        <v>0</v>
      </c>
      <c r="S62" s="19"/>
      <c r="T62" s="28"/>
      <c r="U62" s="141"/>
      <c r="V62" s="30">
        <f t="shared" si="13"/>
        <v>0</v>
      </c>
      <c r="W62" s="31"/>
      <c r="X62" s="32">
        <f t="shared" si="12"/>
        <v>0</v>
      </c>
      <c r="Y62" s="6"/>
      <c r="Z62" s="6"/>
      <c r="AA62" s="6"/>
      <c r="AB62" s="6"/>
      <c r="AC62" s="6"/>
    </row>
    <row r="63" spans="1:29" ht="29.1" customHeight="1" thickBot="1" x14ac:dyDescent="0.4">
      <c r="A63" s="148"/>
      <c r="B63" s="148" t="str">
        <f t="shared" si="18"/>
        <v>NO</v>
      </c>
      <c r="C63" s="20"/>
      <c r="D63" s="21"/>
      <c r="E63" s="20"/>
      <c r="F63" s="23"/>
      <c r="G63" s="23"/>
      <c r="H63" s="23"/>
      <c r="I63" s="23"/>
      <c r="J63" s="23"/>
      <c r="K63" s="23"/>
      <c r="L63" s="23"/>
      <c r="M63" s="23"/>
      <c r="N63" s="24"/>
      <c r="O63" s="264"/>
      <c r="P63" s="25">
        <f t="shared" si="19"/>
        <v>0</v>
      </c>
      <c r="Q63" s="26">
        <f t="shared" si="20"/>
        <v>0</v>
      </c>
      <c r="R63" s="143">
        <f t="shared" si="21"/>
        <v>0</v>
      </c>
      <c r="S63" s="19"/>
      <c r="T63" s="28"/>
      <c r="U63" s="29"/>
      <c r="V63" s="30">
        <f t="shared" si="13"/>
        <v>0</v>
      </c>
      <c r="W63" s="31"/>
      <c r="X63" s="32">
        <f t="shared" si="12"/>
        <v>0</v>
      </c>
      <c r="Y63" s="6"/>
      <c r="Z63" s="6"/>
      <c r="AA63" s="6"/>
      <c r="AB63" s="6"/>
      <c r="AC63" s="6"/>
    </row>
    <row r="64" spans="1:29" ht="29.1" customHeight="1" thickBot="1" x14ac:dyDescent="0.4">
      <c r="A64" s="148"/>
      <c r="B64" s="148" t="str">
        <f t="shared" si="18"/>
        <v>NO</v>
      </c>
      <c r="C64" s="20"/>
      <c r="D64" s="21"/>
      <c r="E64" s="20"/>
      <c r="F64" s="23"/>
      <c r="G64" s="23"/>
      <c r="H64" s="23"/>
      <c r="I64" s="23"/>
      <c r="J64" s="23"/>
      <c r="K64" s="23"/>
      <c r="L64" s="23"/>
      <c r="M64" s="23"/>
      <c r="N64" s="24"/>
      <c r="O64" s="264"/>
      <c r="P64" s="25">
        <f t="shared" si="19"/>
        <v>0</v>
      </c>
      <c r="Q64" s="26">
        <f t="shared" si="20"/>
        <v>0</v>
      </c>
      <c r="R64" s="143">
        <f t="shared" si="21"/>
        <v>0</v>
      </c>
      <c r="S64" s="19"/>
      <c r="T64" s="28"/>
      <c r="U64" s="29"/>
      <c r="V64" s="30">
        <f t="shared" si="13"/>
        <v>0</v>
      </c>
      <c r="W64" s="31"/>
      <c r="X64" s="32">
        <f t="shared" si="12"/>
        <v>0</v>
      </c>
      <c r="Y64" s="6"/>
      <c r="Z64" s="6"/>
      <c r="AA64" s="6"/>
      <c r="AB64" s="6"/>
      <c r="AC64" s="6"/>
    </row>
    <row r="65" spans="1:29" ht="29.1" customHeight="1" thickBot="1" x14ac:dyDescent="0.4">
      <c r="A65" s="148"/>
      <c r="B65" s="148" t="str">
        <f t="shared" si="18"/>
        <v>NO</v>
      </c>
      <c r="C65" s="20"/>
      <c r="D65" s="21"/>
      <c r="E65" s="20"/>
      <c r="F65" s="23"/>
      <c r="G65" s="23"/>
      <c r="H65" s="23"/>
      <c r="I65" s="23"/>
      <c r="J65" s="23"/>
      <c r="K65" s="23"/>
      <c r="L65" s="23"/>
      <c r="M65" s="23"/>
      <c r="N65" s="24"/>
      <c r="O65" s="264"/>
      <c r="P65" s="25">
        <f t="shared" si="19"/>
        <v>0</v>
      </c>
      <c r="Q65" s="26">
        <f t="shared" si="20"/>
        <v>0</v>
      </c>
      <c r="R65" s="143">
        <f t="shared" si="21"/>
        <v>0</v>
      </c>
      <c r="S65" s="19"/>
      <c r="T65" s="6"/>
      <c r="U65" s="6"/>
      <c r="V65" s="39">
        <f>SUM(V3:V64)</f>
        <v>45</v>
      </c>
      <c r="W65" s="6"/>
      <c r="X65" s="41">
        <f>SUM(X3:X64)</f>
        <v>45</v>
      </c>
      <c r="Y65" s="6"/>
      <c r="Z65" s="6"/>
      <c r="AA65" s="6"/>
      <c r="AB65" s="6"/>
      <c r="AC65" s="6"/>
    </row>
    <row r="66" spans="1:29" ht="29.1" customHeight="1" thickBot="1" x14ac:dyDescent="0.4">
      <c r="A66" s="148"/>
      <c r="B66" s="148" t="str">
        <f t="shared" si="18"/>
        <v>NO</v>
      </c>
      <c r="C66" s="20"/>
      <c r="D66" s="21"/>
      <c r="E66" s="20"/>
      <c r="F66" s="23"/>
      <c r="G66" s="23"/>
      <c r="H66" s="23"/>
      <c r="I66" s="23"/>
      <c r="J66" s="23"/>
      <c r="K66" s="23"/>
      <c r="L66" s="23"/>
      <c r="M66" s="23"/>
      <c r="N66" s="24"/>
      <c r="O66" s="264"/>
      <c r="P66" s="25">
        <f t="shared" si="19"/>
        <v>0</v>
      </c>
      <c r="Q66" s="26">
        <f t="shared" si="20"/>
        <v>0</v>
      </c>
      <c r="R66" s="143">
        <f t="shared" si="21"/>
        <v>0</v>
      </c>
      <c r="S66" s="19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29.1" customHeight="1" thickBot="1" x14ac:dyDescent="0.4">
      <c r="A67" s="148"/>
      <c r="B67" s="148" t="str">
        <f t="shared" ref="B67:B77" si="22">IF(Q67&lt;2,"NO","SI")</f>
        <v>NO</v>
      </c>
      <c r="C67" s="20"/>
      <c r="D67" s="21"/>
      <c r="E67" s="62"/>
      <c r="F67" s="23"/>
      <c r="G67" s="23"/>
      <c r="H67" s="23"/>
      <c r="I67" s="23"/>
      <c r="J67" s="23"/>
      <c r="K67" s="23"/>
      <c r="L67" s="23"/>
      <c r="M67" s="23"/>
      <c r="N67" s="24"/>
      <c r="O67" s="264"/>
      <c r="P67" s="25">
        <f t="shared" ref="P67:P72" si="23">IF(Q67=9,SUM(F67:N67)-SMALL(F67:N67,1)-SMALL(F67:N67,2),IF(Q67=8,SUM(F67:N67)-SMALL(F67:N67,1),SUM(F67:N67)))</f>
        <v>0</v>
      </c>
      <c r="Q67" s="26">
        <f t="shared" ref="Q67:Q77" si="24">COUNTA(F67:N67)</f>
        <v>0</v>
      </c>
      <c r="R67" s="143">
        <f t="shared" ref="R67:R77" si="25">SUM(F67:N67)</f>
        <v>0</v>
      </c>
      <c r="S67" s="19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29.1" customHeight="1" thickBot="1" x14ac:dyDescent="0.4">
      <c r="A68" s="148"/>
      <c r="B68" s="148" t="str">
        <f t="shared" si="22"/>
        <v>NO</v>
      </c>
      <c r="C68" s="20"/>
      <c r="D68" s="21"/>
      <c r="E68" s="20"/>
      <c r="F68" s="23"/>
      <c r="G68" s="23"/>
      <c r="H68" s="23"/>
      <c r="I68" s="23"/>
      <c r="J68" s="23"/>
      <c r="K68" s="23"/>
      <c r="L68" s="23"/>
      <c r="M68" s="23"/>
      <c r="N68" s="24"/>
      <c r="O68" s="264"/>
      <c r="P68" s="25">
        <f t="shared" si="23"/>
        <v>0</v>
      </c>
      <c r="Q68" s="26">
        <f t="shared" si="24"/>
        <v>0</v>
      </c>
      <c r="R68" s="143">
        <f t="shared" si="25"/>
        <v>0</v>
      </c>
      <c r="S68" s="19"/>
      <c r="V68" s="6"/>
      <c r="W68" s="6"/>
      <c r="X68" s="6"/>
      <c r="Y68" s="6"/>
      <c r="Z68" s="6"/>
      <c r="AA68" s="6"/>
      <c r="AB68" s="6"/>
      <c r="AC68" s="6"/>
    </row>
    <row r="69" spans="1:29" ht="29.1" customHeight="1" thickBot="1" x14ac:dyDescent="0.4">
      <c r="A69" s="148"/>
      <c r="B69" s="148" t="str">
        <f t="shared" si="22"/>
        <v>NO</v>
      </c>
      <c r="C69" s="20"/>
      <c r="D69" s="21"/>
      <c r="E69" s="62"/>
      <c r="F69" s="23"/>
      <c r="G69" s="23"/>
      <c r="H69" s="23"/>
      <c r="I69" s="23"/>
      <c r="J69" s="23"/>
      <c r="K69" s="23"/>
      <c r="L69" s="23"/>
      <c r="M69" s="23"/>
      <c r="N69" s="24"/>
      <c r="O69" s="264"/>
      <c r="P69" s="25">
        <f t="shared" si="23"/>
        <v>0</v>
      </c>
      <c r="Q69" s="26">
        <f t="shared" si="24"/>
        <v>0</v>
      </c>
      <c r="R69" s="143">
        <f t="shared" si="25"/>
        <v>0</v>
      </c>
      <c r="S69" s="19"/>
      <c r="V69" s="6"/>
      <c r="W69" s="6"/>
      <c r="X69" s="6"/>
      <c r="Y69" s="6"/>
      <c r="Z69" s="6"/>
      <c r="AA69" s="6"/>
      <c r="AB69" s="6"/>
      <c r="AC69" s="6"/>
    </row>
    <row r="70" spans="1:29" ht="29.1" customHeight="1" thickBot="1" x14ac:dyDescent="0.4">
      <c r="A70" s="148"/>
      <c r="B70" s="148" t="str">
        <f t="shared" si="22"/>
        <v>NO</v>
      </c>
      <c r="C70" s="20"/>
      <c r="D70" s="21"/>
      <c r="E70" s="62"/>
      <c r="F70" s="23"/>
      <c r="G70" s="23"/>
      <c r="H70" s="23"/>
      <c r="I70" s="23"/>
      <c r="J70" s="23"/>
      <c r="K70" s="23"/>
      <c r="L70" s="23"/>
      <c r="M70" s="23"/>
      <c r="N70" s="24"/>
      <c r="O70" s="264"/>
      <c r="P70" s="25">
        <f t="shared" si="23"/>
        <v>0</v>
      </c>
      <c r="Q70" s="26">
        <f t="shared" si="24"/>
        <v>0</v>
      </c>
      <c r="R70" s="143">
        <f t="shared" si="25"/>
        <v>0</v>
      </c>
      <c r="S70" s="19"/>
      <c r="V70" s="6"/>
      <c r="W70" s="6"/>
      <c r="X70" s="6"/>
      <c r="Y70" s="6"/>
      <c r="Z70" s="6"/>
      <c r="AA70" s="6"/>
      <c r="AB70" s="6"/>
      <c r="AC70" s="6"/>
    </row>
    <row r="71" spans="1:29" ht="29.1" customHeight="1" thickBot="1" x14ac:dyDescent="0.4">
      <c r="A71" s="148"/>
      <c r="B71" s="148" t="str">
        <f t="shared" si="22"/>
        <v>NO</v>
      </c>
      <c r="C71" s="20"/>
      <c r="D71" s="21"/>
      <c r="E71" s="62"/>
      <c r="F71" s="23"/>
      <c r="G71" s="23"/>
      <c r="H71" s="23"/>
      <c r="I71" s="23"/>
      <c r="J71" s="23"/>
      <c r="K71" s="23"/>
      <c r="L71" s="23"/>
      <c r="M71" s="23"/>
      <c r="N71" s="24"/>
      <c r="O71" s="264"/>
      <c r="P71" s="25">
        <f t="shared" si="23"/>
        <v>0</v>
      </c>
      <c r="Q71" s="26">
        <f t="shared" si="24"/>
        <v>0</v>
      </c>
      <c r="R71" s="143">
        <f t="shared" si="25"/>
        <v>0</v>
      </c>
      <c r="S71" s="19"/>
      <c r="V71" s="6"/>
      <c r="W71" s="6"/>
      <c r="X71" s="6"/>
      <c r="Y71" s="6"/>
      <c r="Z71" s="6"/>
      <c r="AA71" s="6"/>
      <c r="AB71" s="6"/>
      <c r="AC71" s="6"/>
    </row>
    <row r="72" spans="1:29" ht="29.1" customHeight="1" thickBot="1" x14ac:dyDescent="0.4">
      <c r="A72" s="148"/>
      <c r="B72" s="148" t="str">
        <f t="shared" si="22"/>
        <v>NO</v>
      </c>
      <c r="C72" s="20"/>
      <c r="D72" s="21"/>
      <c r="E72" s="62"/>
      <c r="F72" s="23"/>
      <c r="G72" s="23"/>
      <c r="H72" s="23"/>
      <c r="I72" s="23"/>
      <c r="J72" s="23"/>
      <c r="K72" s="23"/>
      <c r="L72" s="23"/>
      <c r="M72" s="23"/>
      <c r="N72" s="24"/>
      <c r="O72" s="264"/>
      <c r="P72" s="25">
        <f t="shared" si="23"/>
        <v>0</v>
      </c>
      <c r="Q72" s="26">
        <f t="shared" si="24"/>
        <v>0</v>
      </c>
      <c r="R72" s="143">
        <f t="shared" si="25"/>
        <v>0</v>
      </c>
      <c r="S72" s="19"/>
      <c r="V72" s="6"/>
      <c r="W72" s="6"/>
      <c r="X72" s="6"/>
      <c r="Y72" s="6"/>
      <c r="Z72" s="6"/>
      <c r="AA72" s="6"/>
      <c r="AB72" s="6"/>
      <c r="AC72" s="6"/>
    </row>
    <row r="73" spans="1:29" ht="29.1" customHeight="1" thickBot="1" x14ac:dyDescent="0.4">
      <c r="A73" s="148"/>
      <c r="B73" s="148" t="str">
        <f t="shared" si="22"/>
        <v>NO</v>
      </c>
      <c r="C73" s="20"/>
      <c r="D73" s="21"/>
      <c r="E73" s="20"/>
      <c r="F73" s="23"/>
      <c r="G73" s="23"/>
      <c r="H73" s="23"/>
      <c r="I73" s="23"/>
      <c r="J73" s="23"/>
      <c r="K73" s="23"/>
      <c r="L73" s="23"/>
      <c r="M73" s="23"/>
      <c r="N73" s="24"/>
      <c r="O73" s="264"/>
      <c r="P73" s="25">
        <f t="shared" ref="P73:P77" si="26">IF(Q73=9,SUM(F73:N73)-SMALL(F73:N73,1)-SMALL(F73:N73,2),IF(Q73=8,SUM(F73:N73)-SMALL(F73:N73,1),SUM(F73:N73)))</f>
        <v>0</v>
      </c>
      <c r="Q73" s="26">
        <f t="shared" si="24"/>
        <v>0</v>
      </c>
      <c r="R73" s="143">
        <f t="shared" si="25"/>
        <v>0</v>
      </c>
      <c r="S73" s="19"/>
      <c r="V73" s="6"/>
      <c r="W73" s="6"/>
      <c r="X73" s="6"/>
      <c r="Y73" s="6"/>
      <c r="Z73" s="6"/>
      <c r="AA73" s="6"/>
      <c r="AB73" s="6"/>
      <c r="AC73" s="6"/>
    </row>
    <row r="74" spans="1:29" ht="29.1" customHeight="1" thickBot="1" x14ac:dyDescent="0.4">
      <c r="A74" s="148"/>
      <c r="B74" s="148" t="str">
        <f t="shared" si="22"/>
        <v>NO</v>
      </c>
      <c r="C74" s="20"/>
      <c r="D74" s="21"/>
      <c r="E74" s="20"/>
      <c r="F74" s="23"/>
      <c r="G74" s="23"/>
      <c r="H74" s="23"/>
      <c r="I74" s="23"/>
      <c r="J74" s="23"/>
      <c r="K74" s="23"/>
      <c r="L74" s="23"/>
      <c r="M74" s="23"/>
      <c r="N74" s="24"/>
      <c r="O74" s="264"/>
      <c r="P74" s="25">
        <f t="shared" si="26"/>
        <v>0</v>
      </c>
      <c r="Q74" s="26">
        <f t="shared" si="24"/>
        <v>0</v>
      </c>
      <c r="R74" s="143">
        <f t="shared" si="25"/>
        <v>0</v>
      </c>
      <c r="S74" s="19"/>
      <c r="V74" s="6"/>
      <c r="W74" s="6"/>
      <c r="X74" s="6"/>
      <c r="Y74" s="6"/>
      <c r="Z74" s="6"/>
      <c r="AA74" s="6"/>
      <c r="AB74" s="6"/>
      <c r="AC74" s="6"/>
    </row>
    <row r="75" spans="1:29" ht="29.1" customHeight="1" thickBot="1" x14ac:dyDescent="0.4">
      <c r="A75" s="148"/>
      <c r="B75" s="148" t="str">
        <f t="shared" si="22"/>
        <v>NO</v>
      </c>
      <c r="C75" s="20"/>
      <c r="D75" s="21"/>
      <c r="E75" s="20"/>
      <c r="F75" s="23"/>
      <c r="G75" s="23"/>
      <c r="H75" s="23"/>
      <c r="I75" s="23"/>
      <c r="J75" s="23"/>
      <c r="K75" s="23"/>
      <c r="L75" s="23"/>
      <c r="M75" s="23"/>
      <c r="N75" s="24"/>
      <c r="O75" s="264"/>
      <c r="P75" s="25">
        <f t="shared" si="26"/>
        <v>0</v>
      </c>
      <c r="Q75" s="26">
        <f t="shared" si="24"/>
        <v>0</v>
      </c>
      <c r="R75" s="143">
        <f t="shared" si="25"/>
        <v>0</v>
      </c>
      <c r="S75" s="19"/>
      <c r="V75" s="6"/>
      <c r="W75" s="6"/>
      <c r="X75" s="6"/>
      <c r="Y75" s="6"/>
      <c r="Z75" s="6"/>
      <c r="AA75" s="6"/>
      <c r="AB75" s="6"/>
      <c r="AC75" s="6"/>
    </row>
    <row r="76" spans="1:29" ht="29.1" customHeight="1" thickBot="1" x14ac:dyDescent="0.4">
      <c r="A76" s="148"/>
      <c r="B76" s="148" t="str">
        <f t="shared" si="22"/>
        <v>NO</v>
      </c>
      <c r="C76" s="20"/>
      <c r="D76" s="21"/>
      <c r="E76" s="20"/>
      <c r="F76" s="23"/>
      <c r="G76" s="23"/>
      <c r="H76" s="23"/>
      <c r="I76" s="23"/>
      <c r="J76" s="23"/>
      <c r="K76" s="23"/>
      <c r="L76" s="23"/>
      <c r="M76" s="23"/>
      <c r="N76" s="24"/>
      <c r="O76" s="264"/>
      <c r="P76" s="25">
        <f t="shared" si="26"/>
        <v>0</v>
      </c>
      <c r="Q76" s="26">
        <f t="shared" si="24"/>
        <v>0</v>
      </c>
      <c r="R76" s="143">
        <f t="shared" si="25"/>
        <v>0</v>
      </c>
      <c r="S76" s="19"/>
      <c r="V76" s="6"/>
      <c r="W76" s="6"/>
      <c r="X76" s="6"/>
      <c r="Y76" s="6"/>
      <c r="Z76" s="6"/>
      <c r="AA76" s="6"/>
      <c r="AB76" s="6"/>
      <c r="AC76" s="6"/>
    </row>
    <row r="77" spans="1:29" ht="29.1" customHeight="1" thickBot="1" x14ac:dyDescent="0.4">
      <c r="A77" s="148"/>
      <c r="B77" s="148" t="str">
        <f t="shared" si="22"/>
        <v>NO</v>
      </c>
      <c r="C77" s="20"/>
      <c r="D77" s="21"/>
      <c r="E77" s="20"/>
      <c r="F77" s="23"/>
      <c r="G77" s="23"/>
      <c r="H77" s="23"/>
      <c r="I77" s="23"/>
      <c r="J77" s="23"/>
      <c r="K77" s="23"/>
      <c r="L77" s="23"/>
      <c r="M77" s="23"/>
      <c r="N77" s="24"/>
      <c r="O77" s="264"/>
      <c r="P77" s="25">
        <f t="shared" si="26"/>
        <v>0</v>
      </c>
      <c r="Q77" s="26">
        <f t="shared" si="24"/>
        <v>0</v>
      </c>
      <c r="R77" s="143">
        <f t="shared" si="25"/>
        <v>0</v>
      </c>
      <c r="S77" s="19"/>
      <c r="V77" s="6"/>
      <c r="W77" s="6"/>
      <c r="X77" s="6"/>
      <c r="Y77" s="6"/>
      <c r="Z77" s="6"/>
      <c r="AA77" s="6"/>
      <c r="AB77" s="6"/>
      <c r="AC77" s="6"/>
    </row>
    <row r="78" spans="1:29" ht="29.1" customHeight="1" thickBot="1" x14ac:dyDescent="0.4">
      <c r="A78" s="42"/>
      <c r="B78" s="42">
        <f>COUNTIF(B3:B77,"SI")</f>
        <v>1</v>
      </c>
      <c r="C78" s="42">
        <f>COUNTA(C3:C77)</f>
        <v>1</v>
      </c>
      <c r="D78" s="42"/>
      <c r="E78" s="42"/>
      <c r="F78" s="42">
        <f t="shared" ref="F78:H78" si="27">COUNTA(F3:F77)</f>
        <v>1</v>
      </c>
      <c r="G78" s="42">
        <f t="shared" si="27"/>
        <v>0</v>
      </c>
      <c r="H78" s="42">
        <f t="shared" si="27"/>
        <v>0</v>
      </c>
      <c r="I78" s="42">
        <f t="shared" ref="I78:N78" si="28">COUNTA(I3:I77)</f>
        <v>0</v>
      </c>
      <c r="J78" s="42">
        <f t="shared" si="28"/>
        <v>0</v>
      </c>
      <c r="K78" s="42">
        <f t="shared" si="28"/>
        <v>0</v>
      </c>
      <c r="L78" s="42">
        <f t="shared" si="28"/>
        <v>0</v>
      </c>
      <c r="M78" s="42">
        <f t="shared" si="28"/>
        <v>0</v>
      </c>
      <c r="N78" s="42">
        <f t="shared" si="28"/>
        <v>0</v>
      </c>
      <c r="O78" s="266"/>
      <c r="P78" s="74">
        <f>SUM(P3:P77)</f>
        <v>45</v>
      </c>
      <c r="Q78" s="75"/>
      <c r="R78" s="76">
        <f>SUM(R3:R77)</f>
        <v>45</v>
      </c>
      <c r="S78" s="19"/>
      <c r="V78" s="6"/>
      <c r="W78" s="6"/>
      <c r="X78" s="6"/>
      <c r="Y78" s="6"/>
      <c r="Z78" s="6"/>
      <c r="AA78" s="6"/>
      <c r="AB78" s="6"/>
      <c r="AC78" s="6"/>
    </row>
    <row r="79" spans="1:29" ht="28.5" customHeight="1" x14ac:dyDescent="0.35">
      <c r="A79" s="66"/>
      <c r="B79" s="66"/>
      <c r="C79" s="66"/>
      <c r="D79" s="66"/>
      <c r="E79" s="66"/>
      <c r="F79" s="67"/>
      <c r="G79" s="67"/>
      <c r="H79" s="66"/>
      <c r="I79" s="66"/>
      <c r="J79" s="66"/>
      <c r="K79" s="66"/>
      <c r="L79" s="66"/>
      <c r="M79" s="66"/>
      <c r="N79" s="66"/>
      <c r="O79" s="68"/>
      <c r="P79" s="77"/>
      <c r="Q79" s="66"/>
      <c r="R79" s="78"/>
      <c r="S79" s="6"/>
      <c r="V79" s="6"/>
      <c r="W79" s="6"/>
      <c r="X79" s="6"/>
      <c r="Y79" s="6"/>
      <c r="Z79" s="6"/>
      <c r="AA79" s="6"/>
      <c r="AB79" s="6"/>
      <c r="AC79" s="6"/>
    </row>
    <row r="80" spans="1:29" ht="15.6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V80" s="6"/>
      <c r="W80" s="6"/>
      <c r="X80" s="6"/>
      <c r="Y80" s="6"/>
      <c r="Z80" s="6"/>
      <c r="AA80" s="6"/>
      <c r="AB80" s="6"/>
      <c r="AC80" s="6"/>
    </row>
    <row r="81" spans="1:29" ht="15.6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V81" s="6"/>
      <c r="W81" s="6"/>
      <c r="X81" s="6"/>
      <c r="Y81" s="6"/>
      <c r="Z81" s="6"/>
      <c r="AA81" s="6"/>
      <c r="AB81" s="6"/>
      <c r="AC81" s="6"/>
    </row>
    <row r="82" spans="1:29" ht="15.6" customHeight="1" x14ac:dyDescent="0.2">
      <c r="A82" s="183"/>
      <c r="B82" s="6"/>
      <c r="C82" s="70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2"/>
      <c r="Q82" s="6"/>
      <c r="R82" s="6"/>
      <c r="S82" s="6"/>
      <c r="V82" s="6"/>
      <c r="W82" s="6"/>
      <c r="X82" s="6"/>
      <c r="Y82" s="6"/>
      <c r="Z82" s="6"/>
      <c r="AA82" s="6"/>
      <c r="AB82" s="6"/>
      <c r="AC82" s="6"/>
    </row>
    <row r="83" spans="1:29" ht="18.600000000000001" customHeight="1" x14ac:dyDescent="0.2">
      <c r="V83" s="6"/>
      <c r="W83" s="6"/>
      <c r="X83" s="6"/>
    </row>
  </sheetData>
  <sortState xmlns:xlrd2="http://schemas.microsoft.com/office/spreadsheetml/2017/richdata2" ref="A3:R29">
    <sortCondition descending="1" ref="P3:P29"/>
  </sortState>
  <mergeCells count="1">
    <mergeCell ref="B1:G1"/>
  </mergeCells>
  <conditionalFormatting sqref="A3:A27">
    <cfRule type="containsText" dxfId="29" priority="3" stopIfTrue="1" operator="containsText" text="SI">
      <formula>NOT(ISERROR(SEARCH("SI",A3)))</formula>
    </cfRule>
    <cfRule type="containsText" dxfId="28" priority="4" stopIfTrue="1" operator="containsText" text="NO">
      <formula>NOT(ISERROR(SEARCH("NO",A3)))</formula>
    </cfRule>
  </conditionalFormatting>
  <conditionalFormatting sqref="B3:B44 A28:B77">
    <cfRule type="containsText" dxfId="27" priority="5" stopIfTrue="1" operator="containsText" text="SI">
      <formula>NOT(ISERROR(SEARCH("SI",A3)))</formula>
    </cfRule>
    <cfRule type="containsText" dxfId="26" priority="6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Roman,Regular"&amp;12&amp;K000000ES M</oddHeader>
    <oddFooter>&amp;L&amp;"Helvetica,Regular"&amp;12&amp;K000000&amp;P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A79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V3" sqref="V3:V41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5.140625" style="1" bestFit="1" customWidth="1"/>
    <col min="4" max="4" width="12.42578125" style="250" customWidth="1"/>
    <col min="5" max="5" width="72.28515625" style="1" bestFit="1" customWidth="1"/>
    <col min="6" max="7" width="23.42578125" style="1" customWidth="1"/>
    <col min="8" max="8" width="23.140625" style="1" customWidth="1"/>
    <col min="9" max="12" width="23" style="1" customWidth="1"/>
    <col min="13" max="15" width="23.140625" style="1" customWidth="1"/>
    <col min="16" max="16" width="15" style="1" customWidth="1"/>
    <col min="17" max="17" width="14.28515625" style="1" customWidth="1"/>
    <col min="18" max="18" width="32.7109375" style="1" bestFit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5" style="1" customWidth="1"/>
    <col min="25" max="26" width="11.42578125" style="1" customWidth="1"/>
    <col min="27" max="27" width="39.140625" style="1" customWidth="1"/>
    <col min="28" max="28" width="11.42578125" style="1" customWidth="1"/>
    <col min="29" max="29" width="65.42578125" style="1" customWidth="1"/>
    <col min="30" max="261" width="11.42578125" style="1" customWidth="1"/>
  </cols>
  <sheetData>
    <row r="1" spans="1:29" ht="28.5" customHeight="1" thickBot="1" x14ac:dyDescent="0.45">
      <c r="A1"/>
      <c r="B1" s="272" t="s">
        <v>77</v>
      </c>
      <c r="C1" s="273"/>
      <c r="D1" s="273"/>
      <c r="E1" s="273"/>
      <c r="F1" s="273"/>
      <c r="G1" s="274"/>
      <c r="H1" s="57"/>
      <c r="I1" s="58"/>
      <c r="J1" s="58"/>
      <c r="K1" s="58"/>
      <c r="L1" s="58"/>
      <c r="M1" s="58"/>
      <c r="N1" s="58"/>
      <c r="O1" s="110"/>
      <c r="P1" s="5"/>
      <c r="Q1" s="5"/>
      <c r="R1" s="59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77.25" thickBot="1" x14ac:dyDescent="0.4">
      <c r="A2" s="156" t="s">
        <v>114</v>
      </c>
      <c r="B2" s="8" t="s">
        <v>69</v>
      </c>
      <c r="C2" s="156" t="s">
        <v>1</v>
      </c>
      <c r="D2" s="241" t="s">
        <v>70</v>
      </c>
      <c r="E2" s="156" t="s">
        <v>3</v>
      </c>
      <c r="F2" s="9" t="s">
        <v>136</v>
      </c>
      <c r="G2" s="9" t="s">
        <v>137</v>
      </c>
      <c r="H2" s="9" t="s">
        <v>138</v>
      </c>
      <c r="I2" s="9" t="s">
        <v>139</v>
      </c>
      <c r="J2" s="9" t="s">
        <v>140</v>
      </c>
      <c r="K2" s="9" t="s">
        <v>141</v>
      </c>
      <c r="L2" s="9"/>
      <c r="M2" s="9"/>
      <c r="N2" s="10"/>
      <c r="O2" s="9" t="s">
        <v>119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79"/>
      <c r="X2" s="18" t="s">
        <v>9</v>
      </c>
      <c r="Y2" s="19"/>
      <c r="Z2" s="33"/>
      <c r="AA2" s="33"/>
      <c r="AB2" s="33"/>
      <c r="AC2" s="33"/>
    </row>
    <row r="3" spans="1:29" ht="29.1" customHeight="1" thickBot="1" x14ac:dyDescent="0.4">
      <c r="A3" s="148">
        <v>90360</v>
      </c>
      <c r="B3" s="148" t="s">
        <v>109</v>
      </c>
      <c r="C3" s="171" t="s">
        <v>207</v>
      </c>
      <c r="D3" s="240">
        <v>2005</v>
      </c>
      <c r="E3" s="171" t="s">
        <v>155</v>
      </c>
      <c r="F3" s="149">
        <v>60</v>
      </c>
      <c r="G3" s="158"/>
      <c r="H3" s="161"/>
      <c r="I3" s="161"/>
      <c r="J3" s="23"/>
      <c r="K3" s="161"/>
      <c r="L3" s="23"/>
      <c r="M3" s="161"/>
      <c r="N3" s="24"/>
      <c r="O3" s="24"/>
      <c r="P3" s="263">
        <f>IF(Q3=8,SUM(F3:M3)-SMALL(F3:M3,1),IF(Q3=8,SUM(F3:M3),SUM(F3:M3)))+O3</f>
        <v>60</v>
      </c>
      <c r="Q3" s="26">
        <f t="shared" ref="Q3:Q35" si="0">COUNTA(F3:N3)</f>
        <v>1</v>
      </c>
      <c r="R3" s="143">
        <f t="shared" ref="R3:R31" si="1">SUM(F3:N3)+O3</f>
        <v>60</v>
      </c>
      <c r="S3" s="27"/>
      <c r="T3" s="28">
        <v>10</v>
      </c>
      <c r="U3" s="141" t="s">
        <v>142</v>
      </c>
      <c r="V3" s="30">
        <f>SUMIF($D$3:$D$76,T3,$P$3:$P$76)</f>
        <v>0</v>
      </c>
      <c r="W3" s="31"/>
      <c r="X3" s="32">
        <f t="shared" ref="X3:X34" si="2">SUMIF($D$3:$D$69,T3,$P$3:$P$69)</f>
        <v>0</v>
      </c>
      <c r="Y3" s="19"/>
      <c r="Z3" s="33"/>
      <c r="AA3" s="33"/>
      <c r="AB3" s="33"/>
      <c r="AC3" s="33"/>
    </row>
    <row r="4" spans="1:29" ht="28.5" customHeight="1" thickBot="1" x14ac:dyDescent="0.4">
      <c r="A4" s="148">
        <v>103960</v>
      </c>
      <c r="B4" s="148" t="s">
        <v>109</v>
      </c>
      <c r="C4" s="171" t="s">
        <v>208</v>
      </c>
      <c r="D4" s="240">
        <v>2612</v>
      </c>
      <c r="E4" s="171" t="s">
        <v>175</v>
      </c>
      <c r="F4" s="158">
        <v>50</v>
      </c>
      <c r="G4" s="158"/>
      <c r="H4" s="161"/>
      <c r="I4" s="161"/>
      <c r="J4" s="23"/>
      <c r="K4" s="161"/>
      <c r="L4" s="23"/>
      <c r="M4" s="161"/>
      <c r="N4" s="195"/>
      <c r="O4" s="24"/>
      <c r="P4" s="263">
        <f t="shared" ref="P4:P35" si="3">IF(Q4=8,SUM(F4:M4)-SMALL(F4:M4,1),IF(Q4=8,SUM(F4:M4),SUM(F4:M4)))+O4</f>
        <v>50</v>
      </c>
      <c r="Q4" s="26">
        <f t="shared" si="0"/>
        <v>1</v>
      </c>
      <c r="R4" s="143">
        <f t="shared" si="1"/>
        <v>50</v>
      </c>
      <c r="S4" s="27"/>
      <c r="T4" s="28">
        <v>48</v>
      </c>
      <c r="U4" s="141" t="s">
        <v>143</v>
      </c>
      <c r="V4" s="30">
        <f t="shared" ref="V4:V41" si="4">SUMIF($D$3:$D$76,T4,$P$3:$P$76)</f>
        <v>0</v>
      </c>
      <c r="W4" s="31"/>
      <c r="X4" s="32">
        <f t="shared" si="2"/>
        <v>0</v>
      </c>
      <c r="Y4" s="19"/>
      <c r="Z4" s="33"/>
      <c r="AA4" s="33"/>
      <c r="AB4" s="33"/>
      <c r="AC4" s="33"/>
    </row>
    <row r="5" spans="1:29" ht="29.1" customHeight="1" thickBot="1" x14ac:dyDescent="0.4">
      <c r="A5" s="148">
        <v>64787</v>
      </c>
      <c r="B5" s="148" t="s">
        <v>109</v>
      </c>
      <c r="C5" s="171" t="s">
        <v>209</v>
      </c>
      <c r="D5" s="240">
        <v>2403</v>
      </c>
      <c r="E5" s="171" t="s">
        <v>169</v>
      </c>
      <c r="F5" s="149">
        <v>40</v>
      </c>
      <c r="G5" s="158"/>
      <c r="H5" s="161"/>
      <c r="I5" s="161"/>
      <c r="J5" s="23"/>
      <c r="K5" s="161"/>
      <c r="L5" s="23"/>
      <c r="M5" s="161"/>
      <c r="N5" s="24"/>
      <c r="O5" s="195"/>
      <c r="P5" s="263">
        <f t="shared" si="3"/>
        <v>40</v>
      </c>
      <c r="Q5" s="26">
        <f t="shared" si="0"/>
        <v>1</v>
      </c>
      <c r="R5" s="143">
        <f t="shared" si="1"/>
        <v>40</v>
      </c>
      <c r="S5" s="27"/>
      <c r="T5" s="28">
        <v>1132</v>
      </c>
      <c r="U5" s="141" t="s">
        <v>144</v>
      </c>
      <c r="V5" s="30">
        <f t="shared" si="4"/>
        <v>0</v>
      </c>
      <c r="W5" s="31"/>
      <c r="X5" s="32">
        <f t="shared" si="2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48">
        <v>105497</v>
      </c>
      <c r="B6" s="148" t="s">
        <v>109</v>
      </c>
      <c r="C6" s="171" t="s">
        <v>210</v>
      </c>
      <c r="D6" s="240">
        <v>2144</v>
      </c>
      <c r="E6" s="171" t="s">
        <v>163</v>
      </c>
      <c r="F6" s="158">
        <v>20</v>
      </c>
      <c r="G6" s="158"/>
      <c r="H6" s="161"/>
      <c r="I6" s="161"/>
      <c r="J6" s="23"/>
      <c r="K6" s="161"/>
      <c r="L6" s="23"/>
      <c r="M6" s="161"/>
      <c r="N6" s="195"/>
      <c r="O6" s="24"/>
      <c r="P6" s="263">
        <f t="shared" si="3"/>
        <v>20</v>
      </c>
      <c r="Q6" s="26">
        <f t="shared" si="0"/>
        <v>1</v>
      </c>
      <c r="R6" s="143">
        <f t="shared" si="1"/>
        <v>20</v>
      </c>
      <c r="S6" s="27"/>
      <c r="T6" s="28">
        <v>1140</v>
      </c>
      <c r="U6" s="141" t="s">
        <v>145</v>
      </c>
      <c r="V6" s="30">
        <f t="shared" si="4"/>
        <v>0</v>
      </c>
      <c r="W6" s="31"/>
      <c r="X6" s="32">
        <f t="shared" si="2"/>
        <v>0</v>
      </c>
      <c r="Y6" s="19"/>
      <c r="Z6" s="33"/>
      <c r="AA6" s="33"/>
      <c r="AB6" s="33"/>
      <c r="AC6" s="33"/>
    </row>
    <row r="7" spans="1:29" ht="29.1" customHeight="1" thickBot="1" x14ac:dyDescent="0.4">
      <c r="A7" s="148">
        <v>138278</v>
      </c>
      <c r="B7" s="148" t="s">
        <v>109</v>
      </c>
      <c r="C7" s="171" t="s">
        <v>211</v>
      </c>
      <c r="D7" s="240">
        <v>2521</v>
      </c>
      <c r="E7" s="171" t="s">
        <v>112</v>
      </c>
      <c r="F7" s="149">
        <v>15</v>
      </c>
      <c r="G7" s="158"/>
      <c r="H7" s="161"/>
      <c r="I7" s="161"/>
      <c r="J7" s="23"/>
      <c r="K7" s="161"/>
      <c r="L7" s="23"/>
      <c r="M7" s="161"/>
      <c r="N7" s="24"/>
      <c r="O7" s="24"/>
      <c r="P7" s="263">
        <f t="shared" si="3"/>
        <v>15</v>
      </c>
      <c r="Q7" s="26">
        <f t="shared" si="0"/>
        <v>1</v>
      </c>
      <c r="R7" s="143">
        <f t="shared" si="1"/>
        <v>15</v>
      </c>
      <c r="S7" s="27"/>
      <c r="T7" s="28">
        <v>1172</v>
      </c>
      <c r="U7" s="141" t="s">
        <v>146</v>
      </c>
      <c r="V7" s="30">
        <f t="shared" si="4"/>
        <v>0</v>
      </c>
      <c r="W7" s="31"/>
      <c r="X7" s="32">
        <f t="shared" si="2"/>
        <v>0</v>
      </c>
      <c r="Y7" s="19"/>
      <c r="Z7" s="33"/>
      <c r="AA7" s="33"/>
      <c r="AB7" s="33"/>
      <c r="AC7" s="33"/>
    </row>
    <row r="8" spans="1:29" ht="29.1" customHeight="1" thickBot="1" x14ac:dyDescent="0.4">
      <c r="A8" s="148">
        <v>91148</v>
      </c>
      <c r="B8" s="148" t="s">
        <v>109</v>
      </c>
      <c r="C8" s="171" t="s">
        <v>212</v>
      </c>
      <c r="D8" s="240">
        <v>2142</v>
      </c>
      <c r="E8" s="171" t="s">
        <v>162</v>
      </c>
      <c r="F8" s="149">
        <v>12</v>
      </c>
      <c r="G8" s="158"/>
      <c r="H8" s="161"/>
      <c r="I8" s="161"/>
      <c r="J8" s="23"/>
      <c r="K8" s="161"/>
      <c r="L8" s="23"/>
      <c r="M8" s="161"/>
      <c r="N8" s="24"/>
      <c r="O8" s="24"/>
      <c r="P8" s="263">
        <f t="shared" si="3"/>
        <v>12</v>
      </c>
      <c r="Q8" s="26">
        <f t="shared" si="0"/>
        <v>1</v>
      </c>
      <c r="R8" s="143">
        <f t="shared" si="1"/>
        <v>12</v>
      </c>
      <c r="S8" s="27"/>
      <c r="T8" s="28">
        <v>1174</v>
      </c>
      <c r="U8" s="141" t="s">
        <v>147</v>
      </c>
      <c r="V8" s="30">
        <f t="shared" si="4"/>
        <v>0</v>
      </c>
      <c r="W8" s="31"/>
      <c r="X8" s="32">
        <f t="shared" si="2"/>
        <v>0</v>
      </c>
      <c r="Y8" s="19"/>
      <c r="Z8" s="33"/>
      <c r="AA8" s="33"/>
      <c r="AB8" s="33"/>
      <c r="AC8" s="33"/>
    </row>
    <row r="9" spans="1:29" ht="29.1" customHeight="1" thickBot="1" x14ac:dyDescent="0.4">
      <c r="A9" s="148">
        <v>72593</v>
      </c>
      <c r="B9" s="148" t="s">
        <v>109</v>
      </c>
      <c r="C9" s="171" t="s">
        <v>213</v>
      </c>
      <c r="D9" s="240">
        <v>2526</v>
      </c>
      <c r="E9" s="171" t="s">
        <v>173</v>
      </c>
      <c r="F9" s="158">
        <v>9</v>
      </c>
      <c r="G9" s="158"/>
      <c r="H9" s="161"/>
      <c r="I9" s="161"/>
      <c r="J9" s="23"/>
      <c r="K9" s="161"/>
      <c r="L9" s="23"/>
      <c r="M9" s="161"/>
      <c r="N9" s="195"/>
      <c r="O9" s="24"/>
      <c r="P9" s="263">
        <f t="shared" si="3"/>
        <v>9</v>
      </c>
      <c r="Q9" s="26">
        <f t="shared" si="0"/>
        <v>1</v>
      </c>
      <c r="R9" s="143">
        <f t="shared" si="1"/>
        <v>9</v>
      </c>
      <c r="S9" s="27"/>
      <c r="T9" s="28">
        <v>1180</v>
      </c>
      <c r="U9" s="141" t="s">
        <v>148</v>
      </c>
      <c r="V9" s="30">
        <f t="shared" si="4"/>
        <v>0</v>
      </c>
      <c r="W9" s="31"/>
      <c r="X9" s="32">
        <f t="shared" si="2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48">
        <v>138279</v>
      </c>
      <c r="B10" s="148" t="s">
        <v>109</v>
      </c>
      <c r="C10" s="171" t="s">
        <v>214</v>
      </c>
      <c r="D10" s="240">
        <v>2521</v>
      </c>
      <c r="E10" s="171" t="s">
        <v>112</v>
      </c>
      <c r="F10" s="149">
        <v>8</v>
      </c>
      <c r="G10" s="158"/>
      <c r="H10" s="161"/>
      <c r="I10" s="161"/>
      <c r="J10" s="23"/>
      <c r="K10" s="161"/>
      <c r="L10" s="23"/>
      <c r="M10" s="161"/>
      <c r="N10" s="24"/>
      <c r="O10" s="24"/>
      <c r="P10" s="263">
        <f t="shared" si="3"/>
        <v>8</v>
      </c>
      <c r="Q10" s="26">
        <f t="shared" si="0"/>
        <v>1</v>
      </c>
      <c r="R10" s="143">
        <f t="shared" si="1"/>
        <v>8</v>
      </c>
      <c r="S10" s="27"/>
      <c r="T10" s="28">
        <v>1298</v>
      </c>
      <c r="U10" s="141" t="s">
        <v>149</v>
      </c>
      <c r="V10" s="30">
        <f t="shared" si="4"/>
        <v>0</v>
      </c>
      <c r="W10" s="31"/>
      <c r="X10" s="32">
        <f t="shared" si="2"/>
        <v>0</v>
      </c>
      <c r="Y10" s="19"/>
      <c r="Z10" s="33"/>
      <c r="AA10" s="33"/>
      <c r="AB10" s="33"/>
      <c r="AC10" s="33"/>
    </row>
    <row r="11" spans="1:29" ht="29.1" customHeight="1" thickBot="1" x14ac:dyDescent="0.4">
      <c r="A11" s="148"/>
      <c r="B11" s="148" t="str">
        <f t="shared" ref="B11:B16" si="5">IF(Q11&lt;2,"NO","SI")</f>
        <v>NO</v>
      </c>
      <c r="C11" s="171"/>
      <c r="D11" s="240"/>
      <c r="E11" s="171"/>
      <c r="F11" s="149"/>
      <c r="G11" s="158"/>
      <c r="H11" s="161"/>
      <c r="I11" s="161"/>
      <c r="J11" s="23"/>
      <c r="K11" s="161"/>
      <c r="L11" s="23"/>
      <c r="M11" s="161"/>
      <c r="N11" s="24"/>
      <c r="O11" s="24"/>
      <c r="P11" s="263">
        <f t="shared" si="3"/>
        <v>0</v>
      </c>
      <c r="Q11" s="26">
        <f t="shared" si="0"/>
        <v>0</v>
      </c>
      <c r="R11" s="143">
        <f t="shared" si="1"/>
        <v>0</v>
      </c>
      <c r="S11" s="27"/>
      <c r="T11" s="28">
        <v>1317</v>
      </c>
      <c r="U11" s="141" t="s">
        <v>150</v>
      </c>
      <c r="V11" s="30">
        <f t="shared" si="4"/>
        <v>0</v>
      </c>
      <c r="W11" s="31"/>
      <c r="X11" s="32">
        <f t="shared" si="2"/>
        <v>0</v>
      </c>
      <c r="Y11" s="19"/>
      <c r="Z11" s="33"/>
      <c r="AA11" s="33"/>
      <c r="AB11" s="33"/>
      <c r="AC11" s="33"/>
    </row>
    <row r="12" spans="1:29" ht="29.1" customHeight="1" thickBot="1" x14ac:dyDescent="0.4">
      <c r="A12" s="148"/>
      <c r="B12" s="148" t="str">
        <f t="shared" si="5"/>
        <v>NO</v>
      </c>
      <c r="C12" s="171"/>
      <c r="D12" s="240"/>
      <c r="E12" s="171"/>
      <c r="F12" s="149"/>
      <c r="G12" s="158"/>
      <c r="H12" s="161"/>
      <c r="I12" s="161"/>
      <c r="J12" s="23"/>
      <c r="K12" s="161"/>
      <c r="L12" s="23"/>
      <c r="M12" s="161"/>
      <c r="N12" s="24"/>
      <c r="O12" s="195"/>
      <c r="P12" s="263">
        <f t="shared" si="3"/>
        <v>0</v>
      </c>
      <c r="Q12" s="26">
        <f t="shared" si="0"/>
        <v>0</v>
      </c>
      <c r="R12" s="143">
        <f t="shared" si="1"/>
        <v>0</v>
      </c>
      <c r="S12" s="27"/>
      <c r="T12" s="28">
        <v>1347</v>
      </c>
      <c r="U12" s="141" t="s">
        <v>45</v>
      </c>
      <c r="V12" s="30">
        <f t="shared" si="4"/>
        <v>0</v>
      </c>
      <c r="W12" s="31"/>
      <c r="X12" s="32">
        <f t="shared" si="2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148"/>
      <c r="B13" s="148" t="str">
        <f t="shared" si="5"/>
        <v>NO</v>
      </c>
      <c r="C13" s="171"/>
      <c r="D13" s="240"/>
      <c r="E13" s="171"/>
      <c r="F13" s="149"/>
      <c r="G13" s="158"/>
      <c r="H13" s="161"/>
      <c r="I13" s="161"/>
      <c r="J13" s="23"/>
      <c r="K13" s="161"/>
      <c r="L13" s="23"/>
      <c r="M13" s="161"/>
      <c r="N13" s="24"/>
      <c r="O13" s="24"/>
      <c r="P13" s="263">
        <f t="shared" si="3"/>
        <v>0</v>
      </c>
      <c r="Q13" s="26">
        <f t="shared" si="0"/>
        <v>0</v>
      </c>
      <c r="R13" s="143">
        <f t="shared" si="1"/>
        <v>0</v>
      </c>
      <c r="S13" s="27"/>
      <c r="T13" s="28">
        <v>1451</v>
      </c>
      <c r="U13" s="141" t="s">
        <v>151</v>
      </c>
      <c r="V13" s="30">
        <f t="shared" si="4"/>
        <v>0</v>
      </c>
      <c r="W13" s="31"/>
      <c r="X13" s="32">
        <f t="shared" si="2"/>
        <v>0</v>
      </c>
      <c r="Y13" s="19"/>
      <c r="Z13" s="33"/>
      <c r="AA13" s="33"/>
      <c r="AB13" s="33"/>
      <c r="AC13" s="33"/>
    </row>
    <row r="14" spans="1:29" ht="29.1" customHeight="1" thickBot="1" x14ac:dyDescent="0.4">
      <c r="A14" s="148"/>
      <c r="B14" s="148" t="str">
        <f t="shared" si="5"/>
        <v>NO</v>
      </c>
      <c r="C14" s="171"/>
      <c r="D14" s="240"/>
      <c r="E14" s="171"/>
      <c r="F14" s="149"/>
      <c r="G14" s="158"/>
      <c r="H14" s="161"/>
      <c r="I14" s="161"/>
      <c r="J14" s="23"/>
      <c r="K14" s="161"/>
      <c r="L14" s="23"/>
      <c r="M14" s="161"/>
      <c r="N14" s="24"/>
      <c r="O14" s="24"/>
      <c r="P14" s="263">
        <f t="shared" si="3"/>
        <v>0</v>
      </c>
      <c r="Q14" s="26">
        <f t="shared" si="0"/>
        <v>0</v>
      </c>
      <c r="R14" s="143">
        <f t="shared" si="1"/>
        <v>0</v>
      </c>
      <c r="S14" s="27"/>
      <c r="T14" s="28">
        <v>1757</v>
      </c>
      <c r="U14" s="141" t="s">
        <v>152</v>
      </c>
      <c r="V14" s="30">
        <f t="shared" si="4"/>
        <v>0</v>
      </c>
      <c r="W14" s="31"/>
      <c r="X14" s="32">
        <f t="shared" si="2"/>
        <v>0</v>
      </c>
      <c r="Y14" s="19"/>
      <c r="Z14" s="33"/>
      <c r="AA14" s="33"/>
      <c r="AB14" s="33"/>
      <c r="AC14" s="33"/>
    </row>
    <row r="15" spans="1:29" ht="29.1" customHeight="1" thickBot="1" x14ac:dyDescent="0.4">
      <c r="A15" s="148"/>
      <c r="B15" s="148" t="str">
        <f t="shared" si="5"/>
        <v>NO</v>
      </c>
      <c r="C15" s="171"/>
      <c r="D15" s="240"/>
      <c r="E15" s="171"/>
      <c r="F15" s="149"/>
      <c r="G15" s="158"/>
      <c r="H15" s="161"/>
      <c r="I15" s="161"/>
      <c r="J15" s="23"/>
      <c r="K15" s="161"/>
      <c r="L15" s="23"/>
      <c r="M15" s="161"/>
      <c r="N15" s="24"/>
      <c r="O15" s="24"/>
      <c r="P15" s="263">
        <f t="shared" si="3"/>
        <v>0</v>
      </c>
      <c r="Q15" s="26">
        <f t="shared" si="0"/>
        <v>0</v>
      </c>
      <c r="R15" s="143">
        <f t="shared" si="1"/>
        <v>0</v>
      </c>
      <c r="S15" s="27"/>
      <c r="T15" s="28">
        <v>1773</v>
      </c>
      <c r="U15" s="141" t="s">
        <v>71</v>
      </c>
      <c r="V15" s="30">
        <f t="shared" si="4"/>
        <v>0</v>
      </c>
      <c r="W15" s="31"/>
      <c r="X15" s="32">
        <f t="shared" si="2"/>
        <v>0</v>
      </c>
      <c r="Y15" s="19"/>
      <c r="Z15" s="33"/>
      <c r="AA15" s="33"/>
      <c r="AB15" s="33"/>
      <c r="AC15" s="33"/>
    </row>
    <row r="16" spans="1:29" ht="29.1" customHeight="1" thickBot="1" x14ac:dyDescent="0.4">
      <c r="A16" s="148"/>
      <c r="B16" s="148" t="str">
        <f t="shared" si="5"/>
        <v>NO</v>
      </c>
      <c r="C16" s="171"/>
      <c r="D16" s="240"/>
      <c r="E16" s="171"/>
      <c r="F16" s="149"/>
      <c r="G16" s="158"/>
      <c r="H16" s="161"/>
      <c r="I16" s="161"/>
      <c r="J16" s="23"/>
      <c r="K16" s="161"/>
      <c r="L16" s="23"/>
      <c r="M16" s="161"/>
      <c r="N16" s="24"/>
      <c r="O16" s="24"/>
      <c r="P16" s="263">
        <f t="shared" si="3"/>
        <v>0</v>
      </c>
      <c r="Q16" s="26">
        <f t="shared" si="0"/>
        <v>0</v>
      </c>
      <c r="R16" s="143">
        <f t="shared" si="1"/>
        <v>0</v>
      </c>
      <c r="S16" s="27"/>
      <c r="T16" s="28">
        <v>1843</v>
      </c>
      <c r="U16" s="141" t="s">
        <v>153</v>
      </c>
      <c r="V16" s="30">
        <f t="shared" si="4"/>
        <v>0</v>
      </c>
      <c r="W16" s="31"/>
      <c r="X16" s="32">
        <f t="shared" si="2"/>
        <v>0</v>
      </c>
      <c r="Y16" s="19"/>
      <c r="Z16" s="33"/>
      <c r="AA16" s="33"/>
      <c r="AB16" s="33"/>
      <c r="AC16" s="33"/>
    </row>
    <row r="17" spans="1:29" ht="29.1" customHeight="1" thickBot="1" x14ac:dyDescent="0.4">
      <c r="A17" s="148"/>
      <c r="B17" s="148" t="str">
        <f t="shared" ref="B17:B35" si="6">IF(Q17&lt;2,"NO","SI")</f>
        <v>NO</v>
      </c>
      <c r="C17" s="171"/>
      <c r="D17" s="240"/>
      <c r="E17" s="171"/>
      <c r="F17" s="149"/>
      <c r="G17" s="158"/>
      <c r="H17" s="161"/>
      <c r="I17" s="161"/>
      <c r="J17" s="23"/>
      <c r="K17" s="161"/>
      <c r="L17" s="23"/>
      <c r="M17" s="161"/>
      <c r="N17" s="24"/>
      <c r="O17" s="24"/>
      <c r="P17" s="263">
        <f t="shared" si="3"/>
        <v>0</v>
      </c>
      <c r="Q17" s="26">
        <f t="shared" si="0"/>
        <v>0</v>
      </c>
      <c r="R17" s="143">
        <f t="shared" si="1"/>
        <v>0</v>
      </c>
      <c r="S17" s="27"/>
      <c r="T17" s="28">
        <v>1988</v>
      </c>
      <c r="U17" s="141" t="s">
        <v>154</v>
      </c>
      <c r="V17" s="30">
        <f t="shared" si="4"/>
        <v>0</v>
      </c>
      <c r="W17" s="31"/>
      <c r="X17" s="32">
        <f t="shared" si="2"/>
        <v>0</v>
      </c>
      <c r="Y17" s="19"/>
      <c r="Z17" s="33"/>
      <c r="AA17" s="33"/>
      <c r="AB17" s="33"/>
      <c r="AC17" s="33"/>
    </row>
    <row r="18" spans="1:29" ht="29.1" customHeight="1" thickBot="1" x14ac:dyDescent="0.4">
      <c r="A18" s="148"/>
      <c r="B18" s="148" t="str">
        <f t="shared" si="6"/>
        <v>NO</v>
      </c>
      <c r="C18" s="171"/>
      <c r="D18" s="240"/>
      <c r="E18" s="171"/>
      <c r="F18" s="149"/>
      <c r="G18" s="158"/>
      <c r="H18" s="161"/>
      <c r="I18" s="161"/>
      <c r="J18" s="23"/>
      <c r="K18" s="161"/>
      <c r="L18" s="23"/>
      <c r="M18" s="161"/>
      <c r="N18" s="24"/>
      <c r="O18" s="24"/>
      <c r="P18" s="263">
        <f t="shared" si="3"/>
        <v>0</v>
      </c>
      <c r="Q18" s="26">
        <f t="shared" si="0"/>
        <v>0</v>
      </c>
      <c r="R18" s="143">
        <f t="shared" si="1"/>
        <v>0</v>
      </c>
      <c r="S18" s="27"/>
      <c r="T18" s="28">
        <v>2005</v>
      </c>
      <c r="U18" s="141" t="s">
        <v>155</v>
      </c>
      <c r="V18" s="30">
        <f t="shared" si="4"/>
        <v>60</v>
      </c>
      <c r="W18" s="31"/>
      <c r="X18" s="32">
        <f t="shared" si="2"/>
        <v>60</v>
      </c>
      <c r="Y18" s="19"/>
      <c r="Z18" s="33"/>
      <c r="AA18" s="33"/>
      <c r="AB18" s="33"/>
      <c r="AC18" s="33"/>
    </row>
    <row r="19" spans="1:29" ht="29.1" customHeight="1" thickBot="1" x14ac:dyDescent="0.4">
      <c r="A19" s="148"/>
      <c r="B19" s="148" t="str">
        <f t="shared" si="6"/>
        <v>NO</v>
      </c>
      <c r="C19" s="171"/>
      <c r="D19" s="240"/>
      <c r="E19" s="171"/>
      <c r="F19" s="149"/>
      <c r="G19" s="158"/>
      <c r="H19" s="161"/>
      <c r="I19" s="161"/>
      <c r="J19" s="23"/>
      <c r="K19" s="161"/>
      <c r="L19" s="23"/>
      <c r="M19" s="161"/>
      <c r="N19" s="24"/>
      <c r="O19" s="24"/>
      <c r="P19" s="263">
        <f t="shared" si="3"/>
        <v>0</v>
      </c>
      <c r="Q19" s="26">
        <f t="shared" si="0"/>
        <v>0</v>
      </c>
      <c r="R19" s="143">
        <f t="shared" si="1"/>
        <v>0</v>
      </c>
      <c r="S19" s="27"/>
      <c r="T19" s="28">
        <v>2015</v>
      </c>
      <c r="U19" s="141" t="s">
        <v>156</v>
      </c>
      <c r="V19" s="30">
        <f t="shared" si="4"/>
        <v>0</v>
      </c>
      <c r="W19" s="31"/>
      <c r="X19" s="32">
        <f t="shared" si="2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148"/>
      <c r="B20" s="148" t="str">
        <f t="shared" si="6"/>
        <v>NO</v>
      </c>
      <c r="C20" s="171"/>
      <c r="D20" s="240"/>
      <c r="E20" s="171"/>
      <c r="F20" s="149"/>
      <c r="G20" s="158"/>
      <c r="H20" s="161"/>
      <c r="I20" s="161"/>
      <c r="J20" s="23"/>
      <c r="K20" s="161"/>
      <c r="L20" s="23"/>
      <c r="M20" s="161"/>
      <c r="N20" s="24"/>
      <c r="O20" s="24"/>
      <c r="P20" s="263">
        <f t="shared" si="3"/>
        <v>0</v>
      </c>
      <c r="Q20" s="26">
        <f t="shared" si="0"/>
        <v>0</v>
      </c>
      <c r="R20" s="143">
        <f t="shared" si="1"/>
        <v>0</v>
      </c>
      <c r="S20" s="27"/>
      <c r="T20" s="28">
        <v>2041</v>
      </c>
      <c r="U20" s="141" t="s">
        <v>157</v>
      </c>
      <c r="V20" s="30">
        <f t="shared" si="4"/>
        <v>0</v>
      </c>
      <c r="W20" s="31"/>
      <c r="X20" s="32">
        <f t="shared" si="2"/>
        <v>0</v>
      </c>
      <c r="Y20" s="19"/>
      <c r="Z20" s="33"/>
      <c r="AA20" s="33"/>
      <c r="AB20" s="33"/>
      <c r="AC20" s="33"/>
    </row>
    <row r="21" spans="1:29" ht="29.1" customHeight="1" thickBot="1" x14ac:dyDescent="0.4">
      <c r="A21" s="148"/>
      <c r="B21" s="148" t="str">
        <f t="shared" si="6"/>
        <v>NO</v>
      </c>
      <c r="C21" s="171"/>
      <c r="D21" s="240"/>
      <c r="E21" s="171"/>
      <c r="F21" s="149"/>
      <c r="G21" s="158"/>
      <c r="H21" s="161"/>
      <c r="I21" s="161"/>
      <c r="J21" s="23"/>
      <c r="K21" s="161"/>
      <c r="L21" s="23"/>
      <c r="M21" s="161"/>
      <c r="N21" s="24"/>
      <c r="O21" s="24"/>
      <c r="P21" s="263">
        <f t="shared" si="3"/>
        <v>0</v>
      </c>
      <c r="Q21" s="26">
        <f t="shared" si="0"/>
        <v>0</v>
      </c>
      <c r="R21" s="143">
        <f t="shared" si="1"/>
        <v>0</v>
      </c>
      <c r="S21" s="27"/>
      <c r="T21" s="28">
        <v>2055</v>
      </c>
      <c r="U21" s="141" t="s">
        <v>158</v>
      </c>
      <c r="V21" s="30">
        <f t="shared" si="4"/>
        <v>0</v>
      </c>
      <c r="W21" s="31"/>
      <c r="X21" s="32">
        <f t="shared" si="2"/>
        <v>0</v>
      </c>
      <c r="Y21" s="19"/>
      <c r="Z21" s="33"/>
      <c r="AA21" s="33"/>
      <c r="AB21" s="33"/>
      <c r="AC21" s="33"/>
    </row>
    <row r="22" spans="1:29" ht="29.1" customHeight="1" thickBot="1" x14ac:dyDescent="0.4">
      <c r="A22" s="148"/>
      <c r="B22" s="148" t="str">
        <f t="shared" si="6"/>
        <v>NO</v>
      </c>
      <c r="C22" s="171"/>
      <c r="D22" s="240"/>
      <c r="E22" s="171"/>
      <c r="F22" s="149"/>
      <c r="G22" s="158"/>
      <c r="H22" s="161"/>
      <c r="I22" s="161"/>
      <c r="J22" s="23"/>
      <c r="K22" s="161"/>
      <c r="L22" s="23"/>
      <c r="M22" s="161"/>
      <c r="N22" s="24"/>
      <c r="O22" s="24"/>
      <c r="P22" s="263">
        <f t="shared" si="3"/>
        <v>0</v>
      </c>
      <c r="Q22" s="26">
        <f t="shared" si="0"/>
        <v>0</v>
      </c>
      <c r="R22" s="143">
        <f t="shared" si="1"/>
        <v>0</v>
      </c>
      <c r="S22" s="27"/>
      <c r="T22" s="28">
        <v>2057</v>
      </c>
      <c r="U22" s="141" t="s">
        <v>159</v>
      </c>
      <c r="V22" s="30">
        <f t="shared" si="4"/>
        <v>0</v>
      </c>
      <c r="W22" s="31"/>
      <c r="X22" s="32">
        <f t="shared" si="2"/>
        <v>0</v>
      </c>
      <c r="Y22" s="19"/>
      <c r="Z22" s="33"/>
      <c r="AA22" s="33"/>
      <c r="AB22" s="33"/>
      <c r="AC22" s="33"/>
    </row>
    <row r="23" spans="1:29" ht="29.1" customHeight="1" thickBot="1" x14ac:dyDescent="0.4">
      <c r="A23" s="148"/>
      <c r="B23" s="148" t="str">
        <f t="shared" si="6"/>
        <v>NO</v>
      </c>
      <c r="C23" s="171"/>
      <c r="D23" s="240"/>
      <c r="E23" s="171"/>
      <c r="F23" s="149"/>
      <c r="G23" s="158"/>
      <c r="H23" s="161"/>
      <c r="I23" s="161"/>
      <c r="J23" s="23"/>
      <c r="K23" s="161"/>
      <c r="L23" s="23"/>
      <c r="M23" s="161"/>
      <c r="N23" s="24"/>
      <c r="O23" s="24"/>
      <c r="P23" s="263">
        <f t="shared" si="3"/>
        <v>0</v>
      </c>
      <c r="Q23" s="26">
        <f t="shared" si="0"/>
        <v>0</v>
      </c>
      <c r="R23" s="143">
        <f t="shared" si="1"/>
        <v>0</v>
      </c>
      <c r="S23" s="27"/>
      <c r="T23" s="28">
        <v>2112</v>
      </c>
      <c r="U23" s="141" t="s">
        <v>160</v>
      </c>
      <c r="V23" s="30">
        <f t="shared" si="4"/>
        <v>0</v>
      </c>
      <c r="W23" s="31"/>
      <c r="X23" s="32">
        <f t="shared" si="2"/>
        <v>0</v>
      </c>
      <c r="Y23" s="19"/>
      <c r="Z23" s="33"/>
      <c r="AA23" s="33"/>
      <c r="AB23" s="33"/>
      <c r="AC23" s="33"/>
    </row>
    <row r="24" spans="1:29" ht="29.1" customHeight="1" thickBot="1" x14ac:dyDescent="0.4">
      <c r="A24" s="148"/>
      <c r="B24" s="148" t="str">
        <f t="shared" si="6"/>
        <v>NO</v>
      </c>
      <c r="C24" s="171"/>
      <c r="D24" s="240"/>
      <c r="E24" s="171"/>
      <c r="F24" s="149"/>
      <c r="G24" s="158"/>
      <c r="H24" s="161"/>
      <c r="I24" s="161"/>
      <c r="J24" s="23"/>
      <c r="K24" s="161"/>
      <c r="L24" s="23"/>
      <c r="M24" s="161"/>
      <c r="N24" s="24"/>
      <c r="O24" s="24"/>
      <c r="P24" s="263">
        <f t="shared" si="3"/>
        <v>0</v>
      </c>
      <c r="Q24" s="26">
        <f t="shared" si="0"/>
        <v>0</v>
      </c>
      <c r="R24" s="143">
        <f t="shared" si="1"/>
        <v>0</v>
      </c>
      <c r="S24" s="27"/>
      <c r="T24" s="28">
        <v>2140</v>
      </c>
      <c r="U24" s="141" t="s">
        <v>161</v>
      </c>
      <c r="V24" s="30">
        <f t="shared" si="4"/>
        <v>0</v>
      </c>
      <c r="W24" s="31"/>
      <c r="X24" s="32">
        <f t="shared" si="2"/>
        <v>0</v>
      </c>
      <c r="Y24" s="19"/>
      <c r="Z24" s="6"/>
      <c r="AA24" s="6"/>
      <c r="AB24" s="6"/>
      <c r="AC24" s="6"/>
    </row>
    <row r="25" spans="1:29" ht="29.1" customHeight="1" thickBot="1" x14ac:dyDescent="0.4">
      <c r="A25" s="148"/>
      <c r="B25" s="148" t="str">
        <f t="shared" si="6"/>
        <v>NO</v>
      </c>
      <c r="C25" s="171"/>
      <c r="D25" s="240"/>
      <c r="E25" s="171"/>
      <c r="F25" s="149"/>
      <c r="G25" s="158"/>
      <c r="H25" s="161"/>
      <c r="I25" s="161"/>
      <c r="J25" s="23"/>
      <c r="K25" s="161"/>
      <c r="L25" s="23"/>
      <c r="M25" s="161"/>
      <c r="N25" s="24"/>
      <c r="O25" s="195"/>
      <c r="P25" s="263">
        <f t="shared" si="3"/>
        <v>0</v>
      </c>
      <c r="Q25" s="26">
        <f t="shared" si="0"/>
        <v>0</v>
      </c>
      <c r="R25" s="143">
        <f t="shared" si="1"/>
        <v>0</v>
      </c>
      <c r="S25" s="27"/>
      <c r="T25" s="28">
        <v>2142</v>
      </c>
      <c r="U25" s="141" t="s">
        <v>162</v>
      </c>
      <c r="V25" s="30">
        <f t="shared" si="4"/>
        <v>12</v>
      </c>
      <c r="W25" s="31"/>
      <c r="X25" s="32">
        <f t="shared" si="2"/>
        <v>12</v>
      </c>
      <c r="Y25" s="19"/>
      <c r="Z25" s="6"/>
      <c r="AA25" s="6"/>
      <c r="AB25" s="6"/>
      <c r="AC25" s="6"/>
    </row>
    <row r="26" spans="1:29" ht="29.1" customHeight="1" thickBot="1" x14ac:dyDescent="0.4">
      <c r="A26" s="148"/>
      <c r="B26" s="148" t="str">
        <f t="shared" si="6"/>
        <v>NO</v>
      </c>
      <c r="C26" s="171"/>
      <c r="D26" s="240"/>
      <c r="E26" s="171"/>
      <c r="F26" s="149"/>
      <c r="G26" s="158"/>
      <c r="H26" s="161"/>
      <c r="I26" s="161"/>
      <c r="J26" s="23"/>
      <c r="K26" s="161"/>
      <c r="L26" s="23"/>
      <c r="M26" s="161"/>
      <c r="N26" s="24"/>
      <c r="O26" s="24"/>
      <c r="P26" s="263">
        <f t="shared" si="3"/>
        <v>0</v>
      </c>
      <c r="Q26" s="26">
        <f t="shared" si="0"/>
        <v>0</v>
      </c>
      <c r="R26" s="143">
        <f t="shared" si="1"/>
        <v>0</v>
      </c>
      <c r="S26" s="27"/>
      <c r="T26" s="28">
        <v>2144</v>
      </c>
      <c r="U26" s="141" t="s">
        <v>163</v>
      </c>
      <c r="V26" s="30">
        <f t="shared" si="4"/>
        <v>20</v>
      </c>
      <c r="W26" s="31"/>
      <c r="X26" s="32">
        <f t="shared" si="2"/>
        <v>20</v>
      </c>
      <c r="Y26" s="19"/>
      <c r="Z26" s="6"/>
      <c r="AA26" s="6"/>
      <c r="AB26" s="6"/>
      <c r="AC26" s="6"/>
    </row>
    <row r="27" spans="1:29" ht="29.1" customHeight="1" thickBot="1" x14ac:dyDescent="0.4">
      <c r="A27" s="148"/>
      <c r="B27" s="148" t="str">
        <f t="shared" si="6"/>
        <v>NO</v>
      </c>
      <c r="C27" s="171"/>
      <c r="D27" s="240"/>
      <c r="E27" s="171"/>
      <c r="F27" s="149"/>
      <c r="G27" s="158"/>
      <c r="H27" s="161"/>
      <c r="I27" s="161"/>
      <c r="J27" s="23"/>
      <c r="K27" s="161"/>
      <c r="L27" s="23"/>
      <c r="M27" s="161"/>
      <c r="N27" s="24"/>
      <c r="O27" s="24"/>
      <c r="P27" s="263">
        <f t="shared" si="3"/>
        <v>0</v>
      </c>
      <c r="Q27" s="26">
        <f t="shared" si="0"/>
        <v>0</v>
      </c>
      <c r="R27" s="143">
        <f t="shared" si="1"/>
        <v>0</v>
      </c>
      <c r="S27" s="27"/>
      <c r="T27" s="28">
        <v>2186</v>
      </c>
      <c r="U27" s="141" t="s">
        <v>164</v>
      </c>
      <c r="V27" s="30">
        <f t="shared" si="4"/>
        <v>0</v>
      </c>
      <c r="W27" s="31"/>
      <c r="X27" s="32">
        <f t="shared" si="2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148"/>
      <c r="B28" s="148" t="str">
        <f t="shared" si="6"/>
        <v>NO</v>
      </c>
      <c r="C28" s="171"/>
      <c r="D28" s="240"/>
      <c r="E28" s="171"/>
      <c r="F28" s="149"/>
      <c r="G28" s="158"/>
      <c r="H28" s="161"/>
      <c r="I28" s="161"/>
      <c r="J28" s="23"/>
      <c r="K28" s="161"/>
      <c r="L28" s="23"/>
      <c r="M28" s="161"/>
      <c r="N28" s="24"/>
      <c r="O28" s="24"/>
      <c r="P28" s="263">
        <f t="shared" si="3"/>
        <v>0</v>
      </c>
      <c r="Q28" s="26">
        <f t="shared" si="0"/>
        <v>0</v>
      </c>
      <c r="R28" s="143">
        <f t="shared" si="1"/>
        <v>0</v>
      </c>
      <c r="S28" s="27"/>
      <c r="T28" s="28">
        <v>2236</v>
      </c>
      <c r="U28" s="141" t="s">
        <v>165</v>
      </c>
      <c r="V28" s="30">
        <f t="shared" si="4"/>
        <v>0</v>
      </c>
      <c r="W28" s="31"/>
      <c r="X28" s="32">
        <f t="shared" si="2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148"/>
      <c r="B29" s="148" t="str">
        <f t="shared" si="6"/>
        <v>NO</v>
      </c>
      <c r="C29" s="171"/>
      <c r="D29" s="240"/>
      <c r="E29" s="171"/>
      <c r="F29" s="149"/>
      <c r="G29" s="158"/>
      <c r="H29" s="161"/>
      <c r="I29" s="161"/>
      <c r="J29" s="23"/>
      <c r="K29" s="161"/>
      <c r="L29" s="23"/>
      <c r="M29" s="161"/>
      <c r="N29" s="24"/>
      <c r="O29" s="24"/>
      <c r="P29" s="263">
        <f t="shared" si="3"/>
        <v>0</v>
      </c>
      <c r="Q29" s="26">
        <f t="shared" si="0"/>
        <v>0</v>
      </c>
      <c r="R29" s="143">
        <f t="shared" si="1"/>
        <v>0</v>
      </c>
      <c r="S29" s="27"/>
      <c r="T29" s="28">
        <v>2272</v>
      </c>
      <c r="U29" s="141" t="s">
        <v>166</v>
      </c>
      <c r="V29" s="30">
        <f t="shared" si="4"/>
        <v>0</v>
      </c>
      <c r="W29" s="31"/>
      <c r="X29" s="32">
        <f t="shared" si="2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148"/>
      <c r="B30" s="148" t="str">
        <f t="shared" si="6"/>
        <v>NO</v>
      </c>
      <c r="C30" s="171"/>
      <c r="D30" s="240"/>
      <c r="E30" s="171"/>
      <c r="F30" s="149"/>
      <c r="G30" s="158"/>
      <c r="H30" s="161"/>
      <c r="I30" s="161"/>
      <c r="J30" s="23"/>
      <c r="K30" s="161"/>
      <c r="L30" s="23"/>
      <c r="M30" s="161"/>
      <c r="N30" s="24"/>
      <c r="O30" s="24"/>
      <c r="P30" s="263">
        <f t="shared" si="3"/>
        <v>0</v>
      </c>
      <c r="Q30" s="26">
        <f t="shared" si="0"/>
        <v>0</v>
      </c>
      <c r="R30" s="143">
        <f t="shared" si="1"/>
        <v>0</v>
      </c>
      <c r="S30" s="27"/>
      <c r="T30" s="28">
        <v>2362</v>
      </c>
      <c r="U30" s="141" t="s">
        <v>167</v>
      </c>
      <c r="V30" s="30">
        <f t="shared" si="4"/>
        <v>0</v>
      </c>
      <c r="W30" s="31"/>
      <c r="X30" s="32">
        <f t="shared" si="2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148"/>
      <c r="B31" s="148" t="str">
        <f t="shared" si="6"/>
        <v>NO</v>
      </c>
      <c r="C31" s="171"/>
      <c r="D31" s="240"/>
      <c r="E31" s="171"/>
      <c r="F31" s="149"/>
      <c r="G31" s="158"/>
      <c r="H31" s="161"/>
      <c r="I31" s="161"/>
      <c r="J31" s="23"/>
      <c r="K31" s="161"/>
      <c r="L31" s="23"/>
      <c r="M31" s="161"/>
      <c r="N31" s="24"/>
      <c r="O31" s="24"/>
      <c r="P31" s="263">
        <f t="shared" si="3"/>
        <v>0</v>
      </c>
      <c r="Q31" s="26">
        <f t="shared" si="0"/>
        <v>0</v>
      </c>
      <c r="R31" s="143">
        <f t="shared" si="1"/>
        <v>0</v>
      </c>
      <c r="S31" s="27"/>
      <c r="T31" s="28">
        <v>2397</v>
      </c>
      <c r="U31" s="141" t="s">
        <v>168</v>
      </c>
      <c r="V31" s="30">
        <f t="shared" si="4"/>
        <v>0</v>
      </c>
      <c r="W31" s="31"/>
      <c r="X31" s="32">
        <f t="shared" si="2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148"/>
      <c r="B32" s="148" t="str">
        <f t="shared" si="6"/>
        <v>NO</v>
      </c>
      <c r="C32" s="171"/>
      <c r="D32" s="240"/>
      <c r="E32" s="171"/>
      <c r="F32" s="149"/>
      <c r="G32" s="158"/>
      <c r="H32" s="161"/>
      <c r="I32" s="161"/>
      <c r="J32" s="23"/>
      <c r="K32" s="161"/>
      <c r="L32" s="23"/>
      <c r="M32" s="161"/>
      <c r="N32" s="24"/>
      <c r="O32" s="24"/>
      <c r="P32" s="263">
        <f t="shared" si="3"/>
        <v>0</v>
      </c>
      <c r="Q32" s="26">
        <f t="shared" si="0"/>
        <v>0</v>
      </c>
      <c r="R32" s="143">
        <v>0</v>
      </c>
      <c r="S32" s="27"/>
      <c r="T32" s="28">
        <v>2403</v>
      </c>
      <c r="U32" s="141" t="s">
        <v>169</v>
      </c>
      <c r="V32" s="30">
        <f t="shared" si="4"/>
        <v>40</v>
      </c>
      <c r="W32" s="31"/>
      <c r="X32" s="32">
        <f t="shared" si="2"/>
        <v>40</v>
      </c>
      <c r="Y32" s="19"/>
      <c r="Z32" s="6"/>
      <c r="AA32" s="6"/>
      <c r="AB32" s="6"/>
      <c r="AC32" s="6"/>
    </row>
    <row r="33" spans="1:29" ht="29.1" customHeight="1" thickBot="1" x14ac:dyDescent="0.4">
      <c r="A33" s="148"/>
      <c r="B33" s="148" t="str">
        <f t="shared" si="6"/>
        <v>NO</v>
      </c>
      <c r="C33" s="171"/>
      <c r="D33" s="240"/>
      <c r="E33" s="171"/>
      <c r="F33" s="149"/>
      <c r="G33" s="158"/>
      <c r="H33" s="161"/>
      <c r="I33" s="161"/>
      <c r="J33" s="23"/>
      <c r="K33" s="161"/>
      <c r="L33" s="23"/>
      <c r="M33" s="161"/>
      <c r="N33" s="24"/>
      <c r="O33" s="24"/>
      <c r="P33" s="263">
        <f t="shared" si="3"/>
        <v>0</v>
      </c>
      <c r="Q33" s="26">
        <f t="shared" si="0"/>
        <v>0</v>
      </c>
      <c r="R33" s="143">
        <v>0</v>
      </c>
      <c r="S33" s="27"/>
      <c r="T33" s="28">
        <v>2415</v>
      </c>
      <c r="U33" s="141" t="s">
        <v>170</v>
      </c>
      <c r="V33" s="30">
        <f t="shared" si="4"/>
        <v>0</v>
      </c>
      <c r="W33" s="31"/>
      <c r="X33" s="32">
        <f t="shared" si="2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148"/>
      <c r="B34" s="148" t="str">
        <f t="shared" si="6"/>
        <v>NO</v>
      </c>
      <c r="C34" s="171"/>
      <c r="D34" s="240"/>
      <c r="E34" s="171"/>
      <c r="F34" s="149"/>
      <c r="G34" s="158"/>
      <c r="H34" s="161"/>
      <c r="I34" s="161"/>
      <c r="J34" s="23"/>
      <c r="K34" s="161"/>
      <c r="L34" s="23"/>
      <c r="M34" s="161"/>
      <c r="N34" s="24"/>
      <c r="O34" s="24"/>
      <c r="P34" s="263">
        <f t="shared" si="3"/>
        <v>0</v>
      </c>
      <c r="Q34" s="26">
        <f t="shared" si="0"/>
        <v>0</v>
      </c>
      <c r="R34" s="143">
        <v>0</v>
      </c>
      <c r="S34" s="27"/>
      <c r="T34" s="28">
        <v>2446</v>
      </c>
      <c r="U34" s="141" t="s">
        <v>171</v>
      </c>
      <c r="V34" s="30">
        <f t="shared" si="4"/>
        <v>0</v>
      </c>
      <c r="W34" s="31"/>
      <c r="X34" s="32">
        <f t="shared" si="2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148"/>
      <c r="B35" s="148" t="str">
        <f t="shared" si="6"/>
        <v>NO</v>
      </c>
      <c r="C35" s="171"/>
      <c r="D35" s="240"/>
      <c r="E35" s="171"/>
      <c r="F35" s="149"/>
      <c r="G35" s="158"/>
      <c r="H35" s="161"/>
      <c r="I35" s="161"/>
      <c r="J35" s="23"/>
      <c r="K35" s="161"/>
      <c r="L35" s="23"/>
      <c r="M35" s="161"/>
      <c r="N35" s="24"/>
      <c r="O35" s="24"/>
      <c r="P35" s="263">
        <f t="shared" si="3"/>
        <v>0</v>
      </c>
      <c r="Q35" s="26">
        <f t="shared" si="0"/>
        <v>0</v>
      </c>
      <c r="R35" s="143">
        <v>0</v>
      </c>
      <c r="S35" s="27"/>
      <c r="T35" s="28">
        <v>2455</v>
      </c>
      <c r="U35" s="141" t="s">
        <v>172</v>
      </c>
      <c r="V35" s="30">
        <f t="shared" si="4"/>
        <v>0</v>
      </c>
      <c r="W35" s="31"/>
      <c r="X35" s="32">
        <f t="shared" ref="X35:X64" si="7">SUMIF($D$3:$D$69,T35,$P$3:$P$69)</f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148"/>
      <c r="B36" s="148" t="str">
        <f t="shared" ref="B36:B48" si="8">IF(Q36&lt;2,"NO","SI")</f>
        <v>NO</v>
      </c>
      <c r="C36" s="171"/>
      <c r="D36" s="240"/>
      <c r="E36" s="171"/>
      <c r="F36" s="149"/>
      <c r="G36" s="158"/>
      <c r="H36" s="161"/>
      <c r="I36" s="161"/>
      <c r="J36" s="23"/>
      <c r="K36" s="161"/>
      <c r="L36" s="23"/>
      <c r="M36" s="161"/>
      <c r="N36" s="24"/>
      <c r="O36" s="24"/>
      <c r="P36" s="155">
        <f t="shared" ref="P36:P48" si="9">IF(Q36=9,SUM(F36:N36)-SMALL(F36:N36,1),IF(Q36=8,SUM(F36:N36),SUM(F36:N36)))</f>
        <v>0</v>
      </c>
      <c r="Q36" s="26">
        <f t="shared" ref="Q36:Q48" si="10">COUNTA(F36:N36)</f>
        <v>0</v>
      </c>
      <c r="R36" s="143">
        <f t="shared" ref="R36:R45" si="11">SUM(F36:N36)</f>
        <v>0</v>
      </c>
      <c r="S36" s="27"/>
      <c r="T36" s="28">
        <v>2513</v>
      </c>
      <c r="U36" s="141" t="s">
        <v>115</v>
      </c>
      <c r="V36" s="30">
        <f t="shared" si="4"/>
        <v>0</v>
      </c>
      <c r="W36" s="31"/>
      <c r="X36" s="32">
        <f t="shared" si="7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148"/>
      <c r="B37" s="148" t="str">
        <f t="shared" si="8"/>
        <v>NO</v>
      </c>
      <c r="C37" s="171"/>
      <c r="D37" s="240"/>
      <c r="E37" s="171"/>
      <c r="F37" s="149"/>
      <c r="G37" s="158"/>
      <c r="H37" s="161"/>
      <c r="I37" s="161"/>
      <c r="J37" s="23"/>
      <c r="K37" s="161"/>
      <c r="L37" s="23"/>
      <c r="M37" s="161"/>
      <c r="N37" s="24"/>
      <c r="O37" s="24"/>
      <c r="P37" s="155">
        <f t="shared" si="9"/>
        <v>0</v>
      </c>
      <c r="Q37" s="26">
        <f t="shared" si="10"/>
        <v>0</v>
      </c>
      <c r="R37" s="143">
        <f t="shared" si="11"/>
        <v>0</v>
      </c>
      <c r="S37" s="27"/>
      <c r="T37" s="28">
        <v>2521</v>
      </c>
      <c r="U37" s="141" t="s">
        <v>112</v>
      </c>
      <c r="V37" s="30">
        <f t="shared" si="4"/>
        <v>23</v>
      </c>
      <c r="W37" s="31"/>
      <c r="X37" s="32">
        <f t="shared" si="7"/>
        <v>23</v>
      </c>
      <c r="Y37" s="19"/>
      <c r="Z37" s="6"/>
      <c r="AA37" s="6"/>
      <c r="AB37" s="6"/>
      <c r="AC37" s="6"/>
    </row>
    <row r="38" spans="1:29" ht="29.1" customHeight="1" thickBot="1" x14ac:dyDescent="0.4">
      <c r="A38" s="148"/>
      <c r="B38" s="148" t="str">
        <f t="shared" si="8"/>
        <v>NO</v>
      </c>
      <c r="C38" s="171"/>
      <c r="D38" s="240"/>
      <c r="E38" s="171"/>
      <c r="F38" s="149"/>
      <c r="G38" s="158"/>
      <c r="H38" s="161"/>
      <c r="I38" s="161"/>
      <c r="J38" s="23"/>
      <c r="K38" s="161"/>
      <c r="L38" s="23"/>
      <c r="M38" s="161"/>
      <c r="N38" s="24"/>
      <c r="O38" s="24"/>
      <c r="P38" s="155">
        <f t="shared" si="9"/>
        <v>0</v>
      </c>
      <c r="Q38" s="26">
        <f t="shared" si="10"/>
        <v>0</v>
      </c>
      <c r="R38" s="143">
        <f t="shared" si="11"/>
        <v>0</v>
      </c>
      <c r="S38" s="27"/>
      <c r="T38" s="28">
        <v>2526</v>
      </c>
      <c r="U38" s="141" t="s">
        <v>173</v>
      </c>
      <c r="V38" s="30">
        <f t="shared" si="4"/>
        <v>9</v>
      </c>
      <c r="W38" s="31"/>
      <c r="X38" s="32">
        <f t="shared" si="7"/>
        <v>9</v>
      </c>
      <c r="Y38" s="19"/>
      <c r="Z38" s="6"/>
      <c r="AA38" s="6"/>
      <c r="AB38" s="6"/>
      <c r="AC38" s="6"/>
    </row>
    <row r="39" spans="1:29" ht="29.1" customHeight="1" thickBot="1" x14ac:dyDescent="0.4">
      <c r="A39" s="148"/>
      <c r="B39" s="148" t="str">
        <f t="shared" si="8"/>
        <v>NO</v>
      </c>
      <c r="C39" s="171"/>
      <c r="D39" s="240"/>
      <c r="E39" s="171"/>
      <c r="F39" s="149"/>
      <c r="G39" s="158"/>
      <c r="H39" s="161"/>
      <c r="I39" s="161"/>
      <c r="J39" s="23"/>
      <c r="K39" s="161"/>
      <c r="L39" s="23"/>
      <c r="M39" s="161"/>
      <c r="N39" s="24"/>
      <c r="O39" s="24"/>
      <c r="P39" s="155">
        <f t="shared" si="9"/>
        <v>0</v>
      </c>
      <c r="Q39" s="26">
        <f t="shared" si="10"/>
        <v>0</v>
      </c>
      <c r="R39" s="143">
        <f t="shared" si="11"/>
        <v>0</v>
      </c>
      <c r="S39" s="27"/>
      <c r="T39" s="28">
        <v>2609</v>
      </c>
      <c r="U39" s="141" t="s">
        <v>174</v>
      </c>
      <c r="V39" s="30">
        <f t="shared" si="4"/>
        <v>0</v>
      </c>
      <c r="W39" s="31"/>
      <c r="X39" s="32">
        <f t="shared" si="7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148"/>
      <c r="B40" s="148" t="str">
        <f t="shared" si="8"/>
        <v>NO</v>
      </c>
      <c r="C40" s="171"/>
      <c r="D40" s="240"/>
      <c r="E40" s="171"/>
      <c r="F40" s="149"/>
      <c r="G40" s="158"/>
      <c r="H40" s="161"/>
      <c r="I40" s="161"/>
      <c r="J40" s="23"/>
      <c r="K40" s="161"/>
      <c r="L40" s="23"/>
      <c r="M40" s="161"/>
      <c r="N40" s="24"/>
      <c r="O40" s="24"/>
      <c r="P40" s="155">
        <f t="shared" si="9"/>
        <v>0</v>
      </c>
      <c r="Q40" s="26">
        <f t="shared" si="10"/>
        <v>0</v>
      </c>
      <c r="R40" s="143">
        <f t="shared" si="11"/>
        <v>0</v>
      </c>
      <c r="S40" s="27"/>
      <c r="T40" s="28">
        <v>2612</v>
      </c>
      <c r="U40" s="141" t="s">
        <v>175</v>
      </c>
      <c r="V40" s="30">
        <f t="shared" si="4"/>
        <v>50</v>
      </c>
      <c r="W40" s="31"/>
      <c r="X40" s="32">
        <f t="shared" si="7"/>
        <v>50</v>
      </c>
      <c r="Y40" s="19"/>
      <c r="Z40" s="6"/>
      <c r="AA40" s="6"/>
      <c r="AB40" s="6"/>
      <c r="AC40" s="6"/>
    </row>
    <row r="41" spans="1:29" ht="29.1" customHeight="1" thickBot="1" x14ac:dyDescent="0.4">
      <c r="A41" s="148"/>
      <c r="B41" s="148" t="str">
        <f t="shared" si="8"/>
        <v>NO</v>
      </c>
      <c r="C41" s="171"/>
      <c r="D41" s="240"/>
      <c r="E41" s="171"/>
      <c r="F41" s="149"/>
      <c r="G41" s="158"/>
      <c r="H41" s="161"/>
      <c r="I41" s="161"/>
      <c r="J41" s="23"/>
      <c r="K41" s="161"/>
      <c r="L41" s="23"/>
      <c r="M41" s="161"/>
      <c r="N41" s="24"/>
      <c r="O41" s="24"/>
      <c r="P41" s="155">
        <f t="shared" si="9"/>
        <v>0</v>
      </c>
      <c r="Q41" s="26">
        <f t="shared" si="10"/>
        <v>0</v>
      </c>
      <c r="R41" s="143">
        <f t="shared" si="11"/>
        <v>0</v>
      </c>
      <c r="S41" s="27"/>
      <c r="T41" s="28">
        <v>2638</v>
      </c>
      <c r="U41" s="141" t="s">
        <v>176</v>
      </c>
      <c r="V41" s="30">
        <f t="shared" si="4"/>
        <v>0</v>
      </c>
      <c r="W41" s="31"/>
      <c r="X41" s="32">
        <f t="shared" si="7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148"/>
      <c r="B42" s="148" t="str">
        <f t="shared" si="8"/>
        <v>NO</v>
      </c>
      <c r="C42" s="171"/>
      <c r="D42" s="240"/>
      <c r="E42" s="171"/>
      <c r="F42" s="149"/>
      <c r="G42" s="158"/>
      <c r="H42" s="161"/>
      <c r="I42" s="161"/>
      <c r="J42" s="23"/>
      <c r="K42" s="161"/>
      <c r="L42" s="23"/>
      <c r="M42" s="161"/>
      <c r="N42" s="24"/>
      <c r="O42" s="264"/>
      <c r="P42" s="155">
        <f t="shared" si="9"/>
        <v>0</v>
      </c>
      <c r="Q42" s="26">
        <f t="shared" si="10"/>
        <v>0</v>
      </c>
      <c r="R42" s="143">
        <f t="shared" si="11"/>
        <v>0</v>
      </c>
      <c r="S42" s="27"/>
      <c r="T42" s="28"/>
      <c r="U42" s="141"/>
      <c r="V42" s="30">
        <f t="shared" ref="V42:V64" si="12">SUMIF($D$3:$D$76,T42,$Q$3:$Q$76)</f>
        <v>0</v>
      </c>
      <c r="W42" s="31"/>
      <c r="X42" s="32">
        <f t="shared" si="7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148"/>
      <c r="B43" s="148" t="str">
        <f t="shared" si="8"/>
        <v>NO</v>
      </c>
      <c r="C43" s="171"/>
      <c r="D43" s="240"/>
      <c r="E43" s="171"/>
      <c r="F43" s="149"/>
      <c r="G43" s="158"/>
      <c r="H43" s="161"/>
      <c r="I43" s="161"/>
      <c r="J43" s="23"/>
      <c r="K43" s="161"/>
      <c r="L43" s="23"/>
      <c r="M43" s="161"/>
      <c r="N43" s="24"/>
      <c r="O43" s="264"/>
      <c r="P43" s="155">
        <f t="shared" si="9"/>
        <v>0</v>
      </c>
      <c r="Q43" s="26">
        <f t="shared" si="10"/>
        <v>0</v>
      </c>
      <c r="R43" s="143">
        <f t="shared" si="11"/>
        <v>0</v>
      </c>
      <c r="S43" s="27"/>
      <c r="T43" s="28"/>
      <c r="U43" s="29"/>
      <c r="V43" s="30">
        <f t="shared" si="12"/>
        <v>0</v>
      </c>
      <c r="W43" s="31"/>
      <c r="X43" s="32">
        <f t="shared" si="7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148"/>
      <c r="B44" s="148" t="str">
        <f t="shared" si="8"/>
        <v>NO</v>
      </c>
      <c r="C44" s="171"/>
      <c r="D44" s="240"/>
      <c r="E44" s="171"/>
      <c r="F44" s="149"/>
      <c r="G44" s="158"/>
      <c r="H44" s="161"/>
      <c r="I44" s="161"/>
      <c r="J44" s="23"/>
      <c r="K44" s="161"/>
      <c r="L44" s="23"/>
      <c r="M44" s="161"/>
      <c r="N44" s="24"/>
      <c r="O44" s="264"/>
      <c r="P44" s="155">
        <f t="shared" si="9"/>
        <v>0</v>
      </c>
      <c r="Q44" s="26">
        <f t="shared" si="10"/>
        <v>0</v>
      </c>
      <c r="R44" s="143">
        <f t="shared" si="11"/>
        <v>0</v>
      </c>
      <c r="S44" s="27"/>
      <c r="T44" s="28"/>
      <c r="U44" s="141"/>
      <c r="V44" s="30">
        <f t="shared" si="12"/>
        <v>0</v>
      </c>
      <c r="W44" s="31"/>
      <c r="X44" s="32">
        <f t="shared" si="7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148"/>
      <c r="B45" s="148" t="str">
        <f t="shared" si="8"/>
        <v>NO</v>
      </c>
      <c r="C45" s="171"/>
      <c r="D45" s="240"/>
      <c r="E45" s="171"/>
      <c r="F45" s="149"/>
      <c r="G45" s="158"/>
      <c r="H45" s="161"/>
      <c r="I45" s="161"/>
      <c r="J45" s="23"/>
      <c r="K45" s="161"/>
      <c r="L45" s="23"/>
      <c r="M45" s="161"/>
      <c r="N45" s="24"/>
      <c r="O45" s="264"/>
      <c r="P45" s="155">
        <f t="shared" si="9"/>
        <v>0</v>
      </c>
      <c r="Q45" s="26">
        <f t="shared" si="10"/>
        <v>0</v>
      </c>
      <c r="R45" s="143">
        <f t="shared" si="11"/>
        <v>0</v>
      </c>
      <c r="S45" s="27"/>
      <c r="T45" s="28"/>
      <c r="U45" s="29"/>
      <c r="V45" s="30">
        <f t="shared" si="12"/>
        <v>0</v>
      </c>
      <c r="W45" s="31"/>
      <c r="X45" s="32">
        <f t="shared" si="7"/>
        <v>0</v>
      </c>
      <c r="Y45" s="19"/>
      <c r="Z45" s="6"/>
      <c r="AA45" s="6"/>
      <c r="AB45" s="6"/>
      <c r="AC45" s="6"/>
    </row>
    <row r="46" spans="1:29" ht="29.1" customHeight="1" thickBot="1" x14ac:dyDescent="0.4">
      <c r="A46" s="148"/>
      <c r="B46" s="148" t="str">
        <f t="shared" si="8"/>
        <v>NO</v>
      </c>
      <c r="C46" s="171"/>
      <c r="D46" s="240"/>
      <c r="E46" s="171"/>
      <c r="F46" s="149"/>
      <c r="G46" s="158"/>
      <c r="H46" s="161"/>
      <c r="I46" s="161"/>
      <c r="J46" s="23"/>
      <c r="K46" s="161"/>
      <c r="L46" s="23"/>
      <c r="M46" s="161"/>
      <c r="N46" s="24"/>
      <c r="O46" s="264"/>
      <c r="P46" s="155">
        <f t="shared" si="9"/>
        <v>0</v>
      </c>
      <c r="Q46" s="26">
        <f t="shared" si="10"/>
        <v>0</v>
      </c>
      <c r="R46" s="143">
        <v>0</v>
      </c>
      <c r="S46" s="35"/>
      <c r="T46" s="28"/>
      <c r="U46" s="29"/>
      <c r="V46" s="30">
        <f t="shared" si="12"/>
        <v>0</v>
      </c>
      <c r="W46" s="31"/>
      <c r="X46" s="32">
        <f t="shared" si="7"/>
        <v>0</v>
      </c>
      <c r="Y46" s="19"/>
      <c r="Z46" s="6"/>
      <c r="AA46" s="6"/>
      <c r="AB46" s="6"/>
      <c r="AC46" s="6"/>
    </row>
    <row r="47" spans="1:29" ht="29.1" customHeight="1" thickBot="1" x14ac:dyDescent="0.4">
      <c r="A47" s="148"/>
      <c r="B47" s="148" t="str">
        <f t="shared" si="8"/>
        <v>NO</v>
      </c>
      <c r="C47" s="171"/>
      <c r="D47" s="240"/>
      <c r="E47" s="171"/>
      <c r="F47" s="149"/>
      <c r="G47" s="158"/>
      <c r="H47" s="161"/>
      <c r="I47" s="161"/>
      <c r="J47" s="23"/>
      <c r="K47" s="161"/>
      <c r="L47" s="23"/>
      <c r="M47" s="161"/>
      <c r="N47" s="24"/>
      <c r="O47" s="264"/>
      <c r="P47" s="155">
        <f t="shared" si="9"/>
        <v>0</v>
      </c>
      <c r="Q47" s="26">
        <f t="shared" si="10"/>
        <v>0</v>
      </c>
      <c r="R47" s="143">
        <v>0</v>
      </c>
      <c r="S47" s="35"/>
      <c r="T47" s="28"/>
      <c r="U47" s="29"/>
      <c r="V47" s="30">
        <f t="shared" si="12"/>
        <v>0</v>
      </c>
      <c r="W47" s="31"/>
      <c r="X47" s="32">
        <f t="shared" si="7"/>
        <v>0</v>
      </c>
      <c r="Y47" s="38"/>
      <c r="Z47" s="6"/>
      <c r="AA47" s="6"/>
      <c r="AB47" s="6"/>
      <c r="AC47" s="6"/>
    </row>
    <row r="48" spans="1:29" ht="29.1" customHeight="1" thickBot="1" x14ac:dyDescent="0.4">
      <c r="A48" s="148"/>
      <c r="B48" s="148" t="str">
        <f t="shared" si="8"/>
        <v>NO</v>
      </c>
      <c r="C48" s="171"/>
      <c r="D48" s="240"/>
      <c r="E48" s="171"/>
      <c r="F48" s="149"/>
      <c r="G48" s="23"/>
      <c r="H48" s="23"/>
      <c r="I48" s="23"/>
      <c r="J48" s="23"/>
      <c r="K48" s="23"/>
      <c r="L48" s="23"/>
      <c r="M48" s="161"/>
      <c r="N48" s="24"/>
      <c r="O48" s="264"/>
      <c r="P48" s="155">
        <f t="shared" si="9"/>
        <v>0</v>
      </c>
      <c r="Q48" s="26">
        <f t="shared" si="10"/>
        <v>0</v>
      </c>
      <c r="R48" s="143">
        <v>0</v>
      </c>
      <c r="S48" s="19"/>
      <c r="T48" s="28"/>
      <c r="U48" s="29"/>
      <c r="V48" s="30">
        <f t="shared" si="12"/>
        <v>0</v>
      </c>
      <c r="W48" s="31"/>
      <c r="X48" s="32">
        <f t="shared" si="7"/>
        <v>0</v>
      </c>
      <c r="Y48" s="38"/>
      <c r="Z48" s="6"/>
      <c r="AA48" s="6"/>
      <c r="AB48" s="6"/>
      <c r="AC48" s="6"/>
    </row>
    <row r="49" spans="1:29" ht="29.1" customHeight="1" thickBot="1" x14ac:dyDescent="0.4">
      <c r="A49" s="148"/>
      <c r="B49" s="148" t="str">
        <f t="shared" ref="B49:B50" si="13">IF(Q49&lt;2,"NO","SI")</f>
        <v>NO</v>
      </c>
      <c r="C49" s="157"/>
      <c r="D49" s="242"/>
      <c r="E49" s="157"/>
      <c r="F49" s="23"/>
      <c r="G49" s="23"/>
      <c r="H49" s="23"/>
      <c r="I49" s="23"/>
      <c r="J49" s="23"/>
      <c r="K49" s="23"/>
      <c r="L49" s="23"/>
      <c r="M49" s="23"/>
      <c r="N49" s="24"/>
      <c r="O49" s="264"/>
      <c r="P49" s="25">
        <f t="shared" ref="P49:P50" si="14">IF(Q49=9,SUM(F49:N49)-SMALL(F49:N49,1)-SMALL(F49:N49,2),IF(Q49=8,SUM(F49:N49)-SMALL(F49:N49,1),SUM(F49:N49)))</f>
        <v>0</v>
      </c>
      <c r="Q49" s="26">
        <f t="shared" ref="Q49:Q50" si="15">COUNTA(F49:N49)</f>
        <v>0</v>
      </c>
      <c r="R49" s="143">
        <f t="shared" ref="R49:R50" si="16">SUM(F49:N49)</f>
        <v>0</v>
      </c>
      <c r="S49" s="19"/>
      <c r="T49" s="28"/>
      <c r="U49" s="29"/>
      <c r="V49" s="30">
        <f t="shared" si="12"/>
        <v>0</v>
      </c>
      <c r="W49" s="31"/>
      <c r="X49" s="32">
        <f t="shared" si="7"/>
        <v>0</v>
      </c>
      <c r="Y49" s="6"/>
      <c r="Z49" s="6"/>
      <c r="AA49" s="6"/>
      <c r="AB49" s="6"/>
      <c r="AC49" s="6"/>
    </row>
    <row r="50" spans="1:29" ht="29.1" customHeight="1" thickBot="1" x14ac:dyDescent="0.4">
      <c r="A50" s="148"/>
      <c r="B50" s="148" t="str">
        <f t="shared" si="13"/>
        <v>NO</v>
      </c>
      <c r="C50" s="157"/>
      <c r="D50" s="242"/>
      <c r="E50" s="157"/>
      <c r="F50" s="23"/>
      <c r="G50" s="23"/>
      <c r="H50" s="23"/>
      <c r="I50" s="23"/>
      <c r="J50" s="23"/>
      <c r="K50" s="23"/>
      <c r="L50" s="23"/>
      <c r="M50" s="23"/>
      <c r="N50" s="24"/>
      <c r="O50" s="264"/>
      <c r="P50" s="25">
        <f t="shared" si="14"/>
        <v>0</v>
      </c>
      <c r="Q50" s="26">
        <f t="shared" si="15"/>
        <v>0</v>
      </c>
      <c r="R50" s="143">
        <f t="shared" si="16"/>
        <v>0</v>
      </c>
      <c r="S50" s="19"/>
      <c r="T50" s="28"/>
      <c r="U50" s="29"/>
      <c r="V50" s="30">
        <f t="shared" si="12"/>
        <v>0</v>
      </c>
      <c r="W50" s="31"/>
      <c r="X50" s="32">
        <f t="shared" si="7"/>
        <v>0</v>
      </c>
      <c r="Y50" s="6"/>
      <c r="Z50" s="6"/>
      <c r="AA50" s="6"/>
      <c r="AB50" s="6"/>
      <c r="AC50" s="6"/>
    </row>
    <row r="51" spans="1:29" ht="29.1" customHeight="1" thickBot="1" x14ac:dyDescent="0.4">
      <c r="A51" s="148"/>
      <c r="B51" s="148" t="str">
        <f t="shared" ref="B51:B57" si="17">IF(Q51&lt;2,"NO","SI")</f>
        <v>NO</v>
      </c>
      <c r="C51" s="20"/>
      <c r="D51" s="243"/>
      <c r="E51" s="20"/>
      <c r="F51" s="23"/>
      <c r="G51" s="23"/>
      <c r="H51" s="23"/>
      <c r="I51" s="23"/>
      <c r="J51" s="23"/>
      <c r="K51" s="23"/>
      <c r="L51" s="23"/>
      <c r="M51" s="23"/>
      <c r="N51" s="24"/>
      <c r="O51" s="264"/>
      <c r="P51" s="25">
        <f t="shared" ref="P51:P57" si="18">IF(Q51=9,SUM(F51:N51)-SMALL(F51:N51,1)-SMALL(F51:N51,2),IF(Q51=8,SUM(F51:N51)-SMALL(F51:N51,1),SUM(F51:N51)))</f>
        <v>0</v>
      </c>
      <c r="Q51" s="26">
        <f t="shared" ref="Q51:Q57" si="19">COUNTA(F51:N51)</f>
        <v>0</v>
      </c>
      <c r="R51" s="143">
        <f t="shared" ref="R51:R57" si="20">SUM(F51:N51)</f>
        <v>0</v>
      </c>
      <c r="S51" s="19"/>
      <c r="T51" s="28"/>
      <c r="U51" s="29"/>
      <c r="V51" s="30">
        <f t="shared" si="12"/>
        <v>0</v>
      </c>
      <c r="W51" s="31"/>
      <c r="X51" s="32">
        <f t="shared" si="7"/>
        <v>0</v>
      </c>
      <c r="Y51" s="6"/>
      <c r="Z51" s="6"/>
      <c r="AA51" s="6"/>
      <c r="AB51" s="6"/>
      <c r="AC51" s="6"/>
    </row>
    <row r="52" spans="1:29" ht="29.1" customHeight="1" thickBot="1" x14ac:dyDescent="0.4">
      <c r="A52" s="148"/>
      <c r="B52" s="148" t="str">
        <f t="shared" si="17"/>
        <v>NO</v>
      </c>
      <c r="C52" s="20"/>
      <c r="D52" s="243"/>
      <c r="E52" s="20"/>
      <c r="F52" s="23"/>
      <c r="G52" s="23"/>
      <c r="H52" s="23"/>
      <c r="I52" s="23"/>
      <c r="J52" s="23"/>
      <c r="K52" s="23"/>
      <c r="L52" s="23"/>
      <c r="M52" s="23"/>
      <c r="N52" s="24"/>
      <c r="O52" s="264"/>
      <c r="P52" s="25">
        <f t="shared" si="18"/>
        <v>0</v>
      </c>
      <c r="Q52" s="26">
        <f t="shared" si="19"/>
        <v>0</v>
      </c>
      <c r="R52" s="143">
        <f t="shared" si="20"/>
        <v>0</v>
      </c>
      <c r="S52" s="19"/>
      <c r="T52" s="28"/>
      <c r="U52" s="29"/>
      <c r="V52" s="30">
        <f t="shared" si="12"/>
        <v>0</v>
      </c>
      <c r="W52" s="31"/>
      <c r="X52" s="32">
        <f t="shared" si="7"/>
        <v>0</v>
      </c>
      <c r="Y52" s="6"/>
      <c r="Z52" s="6"/>
      <c r="AA52" s="6"/>
      <c r="AB52" s="6"/>
      <c r="AC52" s="6"/>
    </row>
    <row r="53" spans="1:29" ht="29.1" customHeight="1" thickBot="1" x14ac:dyDescent="0.4">
      <c r="A53" s="148"/>
      <c r="B53" s="148" t="str">
        <f t="shared" si="17"/>
        <v>NO</v>
      </c>
      <c r="C53" s="20"/>
      <c r="D53" s="243"/>
      <c r="E53" s="20"/>
      <c r="F53" s="23"/>
      <c r="G53" s="23"/>
      <c r="H53" s="23"/>
      <c r="I53" s="23"/>
      <c r="J53" s="23"/>
      <c r="K53" s="23"/>
      <c r="L53" s="23"/>
      <c r="M53" s="23"/>
      <c r="N53" s="24"/>
      <c r="O53" s="264"/>
      <c r="P53" s="25">
        <f t="shared" si="18"/>
        <v>0</v>
      </c>
      <c r="Q53" s="26">
        <f t="shared" si="19"/>
        <v>0</v>
      </c>
      <c r="R53" s="143">
        <f t="shared" si="20"/>
        <v>0</v>
      </c>
      <c r="S53" s="19"/>
      <c r="T53" s="28"/>
      <c r="U53" s="29"/>
      <c r="V53" s="30">
        <f t="shared" si="12"/>
        <v>0</v>
      </c>
      <c r="W53" s="31"/>
      <c r="X53" s="32">
        <f t="shared" si="7"/>
        <v>0</v>
      </c>
      <c r="Y53" s="6"/>
      <c r="Z53" s="6"/>
      <c r="AA53" s="6"/>
      <c r="AB53" s="6"/>
      <c r="AC53" s="6"/>
    </row>
    <row r="54" spans="1:29" ht="29.1" customHeight="1" thickBot="1" x14ac:dyDescent="0.4">
      <c r="A54" s="148"/>
      <c r="B54" s="148" t="str">
        <f t="shared" si="17"/>
        <v>NO</v>
      </c>
      <c r="C54" s="61"/>
      <c r="D54" s="243"/>
      <c r="E54" s="20"/>
      <c r="F54" s="23"/>
      <c r="G54" s="23"/>
      <c r="H54" s="23"/>
      <c r="I54" s="23"/>
      <c r="J54" s="23"/>
      <c r="K54" s="23"/>
      <c r="L54" s="23"/>
      <c r="M54" s="23"/>
      <c r="N54" s="24"/>
      <c r="O54" s="264"/>
      <c r="P54" s="25">
        <f t="shared" si="18"/>
        <v>0</v>
      </c>
      <c r="Q54" s="26">
        <f t="shared" si="19"/>
        <v>0</v>
      </c>
      <c r="R54" s="143">
        <f t="shared" si="20"/>
        <v>0</v>
      </c>
      <c r="S54" s="19"/>
      <c r="T54" s="28"/>
      <c r="U54" s="29"/>
      <c r="V54" s="30">
        <f t="shared" si="12"/>
        <v>0</v>
      </c>
      <c r="W54" s="31"/>
      <c r="X54" s="32">
        <f t="shared" si="7"/>
        <v>0</v>
      </c>
      <c r="Y54" s="6"/>
      <c r="Z54" s="6"/>
      <c r="AA54" s="6"/>
      <c r="AB54" s="6"/>
      <c r="AC54" s="6"/>
    </row>
    <row r="55" spans="1:29" ht="29.1" customHeight="1" thickBot="1" x14ac:dyDescent="0.4">
      <c r="A55" s="148"/>
      <c r="B55" s="148" t="str">
        <f t="shared" si="17"/>
        <v>NO</v>
      </c>
      <c r="C55" s="61"/>
      <c r="D55" s="243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64"/>
      <c r="P55" s="25">
        <f t="shared" si="18"/>
        <v>0</v>
      </c>
      <c r="Q55" s="26">
        <f t="shared" si="19"/>
        <v>0</v>
      </c>
      <c r="R55" s="143">
        <f t="shared" si="20"/>
        <v>0</v>
      </c>
      <c r="S55" s="19"/>
      <c r="T55" s="28"/>
      <c r="U55" s="29"/>
      <c r="V55" s="30">
        <f t="shared" si="12"/>
        <v>0</v>
      </c>
      <c r="W55" s="31"/>
      <c r="X55" s="32">
        <f t="shared" si="7"/>
        <v>0</v>
      </c>
      <c r="Y55" s="6"/>
      <c r="Z55" s="6"/>
      <c r="AA55" s="6"/>
      <c r="AB55" s="6"/>
      <c r="AC55" s="6"/>
    </row>
    <row r="56" spans="1:29" ht="29.1" customHeight="1" thickBot="1" x14ac:dyDescent="0.4">
      <c r="A56" s="148"/>
      <c r="B56" s="148" t="str">
        <f t="shared" si="17"/>
        <v>NO</v>
      </c>
      <c r="C56" s="61"/>
      <c r="D56" s="243"/>
      <c r="E56" s="21"/>
      <c r="F56" s="23"/>
      <c r="G56" s="23"/>
      <c r="H56" s="23"/>
      <c r="I56" s="23"/>
      <c r="J56" s="23"/>
      <c r="K56" s="23"/>
      <c r="L56" s="23"/>
      <c r="M56" s="23"/>
      <c r="N56" s="24"/>
      <c r="O56" s="264"/>
      <c r="P56" s="25">
        <f t="shared" si="18"/>
        <v>0</v>
      </c>
      <c r="Q56" s="26">
        <f t="shared" si="19"/>
        <v>0</v>
      </c>
      <c r="R56" s="143">
        <f t="shared" si="20"/>
        <v>0</v>
      </c>
      <c r="S56" s="19"/>
      <c r="T56" s="28"/>
      <c r="U56" s="29"/>
      <c r="V56" s="30">
        <f t="shared" si="12"/>
        <v>0</v>
      </c>
      <c r="W56" s="31"/>
      <c r="X56" s="32">
        <f t="shared" si="7"/>
        <v>0</v>
      </c>
      <c r="Y56" s="6"/>
      <c r="Z56" s="6"/>
      <c r="AA56" s="6"/>
      <c r="AB56" s="6"/>
      <c r="AC56" s="6"/>
    </row>
    <row r="57" spans="1:29" ht="29.1" customHeight="1" thickBot="1" x14ac:dyDescent="0.4">
      <c r="A57" s="148"/>
      <c r="B57" s="148" t="str">
        <f t="shared" si="17"/>
        <v>NO</v>
      </c>
      <c r="C57" s="132"/>
      <c r="D57" s="243"/>
      <c r="E57" s="132"/>
      <c r="F57" s="23"/>
      <c r="G57" s="23"/>
      <c r="H57" s="23"/>
      <c r="I57" s="23"/>
      <c r="J57" s="23"/>
      <c r="K57" s="23"/>
      <c r="L57" s="23"/>
      <c r="M57" s="23"/>
      <c r="N57" s="24"/>
      <c r="O57" s="264"/>
      <c r="P57" s="25">
        <f t="shared" si="18"/>
        <v>0</v>
      </c>
      <c r="Q57" s="26">
        <f t="shared" si="19"/>
        <v>0</v>
      </c>
      <c r="R57" s="143">
        <f t="shared" si="20"/>
        <v>0</v>
      </c>
      <c r="S57" s="19"/>
      <c r="T57" s="28"/>
      <c r="U57" s="29"/>
      <c r="V57" s="30">
        <f t="shared" si="12"/>
        <v>0</v>
      </c>
      <c r="W57" s="31"/>
      <c r="X57" s="32">
        <f t="shared" si="7"/>
        <v>0</v>
      </c>
      <c r="Y57" s="6"/>
      <c r="Z57" s="6"/>
      <c r="AA57" s="6"/>
      <c r="AB57" s="6"/>
      <c r="AC57" s="6"/>
    </row>
    <row r="58" spans="1:29" ht="29.1" customHeight="1" thickBot="1" x14ac:dyDescent="0.4">
      <c r="A58" s="42"/>
      <c r="B58" s="42">
        <f>COUNTIF(B3:B57,"SI")</f>
        <v>8</v>
      </c>
      <c r="C58" s="42">
        <f>COUNTA(C3:C57)</f>
        <v>8</v>
      </c>
      <c r="D58" s="244"/>
      <c r="E58" s="42"/>
      <c r="F58" s="44">
        <f t="shared" ref="F58:N58" si="21">COUNTA(F3:F57)</f>
        <v>8</v>
      </c>
      <c r="G58" s="44">
        <f t="shared" si="21"/>
        <v>0</v>
      </c>
      <c r="H58" s="44">
        <f t="shared" si="21"/>
        <v>0</v>
      </c>
      <c r="I58" s="44">
        <f t="shared" si="21"/>
        <v>0</v>
      </c>
      <c r="J58" s="44">
        <f t="shared" si="21"/>
        <v>0</v>
      </c>
      <c r="K58" s="44">
        <f t="shared" si="21"/>
        <v>0</v>
      </c>
      <c r="L58" s="44">
        <f t="shared" si="21"/>
        <v>0</v>
      </c>
      <c r="M58" s="44">
        <f t="shared" si="21"/>
        <v>0</v>
      </c>
      <c r="N58" s="44">
        <f t="shared" si="21"/>
        <v>0</v>
      </c>
      <c r="O58" s="265"/>
      <c r="P58" s="64">
        <f>SUM(P3:P57)</f>
        <v>214</v>
      </c>
      <c r="Q58" s="46"/>
      <c r="R58" s="65">
        <f>SUM(R3:R57)</f>
        <v>214</v>
      </c>
      <c r="S58" s="19"/>
      <c r="T58" s="28"/>
      <c r="U58" s="29"/>
      <c r="V58" s="30">
        <f t="shared" si="12"/>
        <v>0</v>
      </c>
      <c r="W58" s="31"/>
      <c r="X58" s="32">
        <f t="shared" si="7"/>
        <v>0</v>
      </c>
      <c r="Y58" s="6"/>
      <c r="Z58" s="6"/>
      <c r="AA58" s="6"/>
      <c r="AB58" s="6"/>
      <c r="AC58" s="6"/>
    </row>
    <row r="59" spans="1:29" ht="29.1" customHeight="1" thickBot="1" x14ac:dyDescent="0.4">
      <c r="A59" s="66"/>
      <c r="B59" s="66"/>
      <c r="C59" s="66"/>
      <c r="D59" s="245"/>
      <c r="E59" s="66"/>
      <c r="F59" s="67"/>
      <c r="G59" s="67"/>
      <c r="H59" s="66"/>
      <c r="I59" s="66"/>
      <c r="J59" s="66"/>
      <c r="K59" s="66"/>
      <c r="L59" s="66"/>
      <c r="M59" s="66"/>
      <c r="N59" s="66"/>
      <c r="O59" s="68"/>
      <c r="P59" s="68"/>
      <c r="Q59" s="6"/>
      <c r="R59" s="69"/>
      <c r="S59" s="19"/>
      <c r="T59" s="28"/>
      <c r="U59" s="141"/>
      <c r="V59" s="30">
        <f t="shared" si="12"/>
        <v>0</v>
      </c>
      <c r="W59" s="31"/>
      <c r="X59" s="32">
        <f t="shared" si="7"/>
        <v>0</v>
      </c>
      <c r="Y59" s="6"/>
      <c r="Z59" s="6"/>
      <c r="AA59" s="6"/>
      <c r="AB59" s="6"/>
      <c r="AC59" s="6"/>
    </row>
    <row r="60" spans="1:29" ht="29.1" customHeight="1" thickBot="1" x14ac:dyDescent="0.4">
      <c r="A60" s="6"/>
      <c r="B60" s="6"/>
      <c r="C60" s="6"/>
      <c r="D60" s="24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19"/>
      <c r="T60" s="28"/>
      <c r="U60" s="29"/>
      <c r="V60" s="30">
        <f t="shared" si="12"/>
        <v>0</v>
      </c>
      <c r="W60" s="31"/>
      <c r="X60" s="32">
        <f t="shared" si="7"/>
        <v>0</v>
      </c>
      <c r="Y60" s="6"/>
      <c r="Z60" s="6"/>
      <c r="AA60" s="6"/>
      <c r="AB60" s="6"/>
      <c r="AC60" s="6"/>
    </row>
    <row r="61" spans="1:29" ht="29.1" customHeight="1" thickBot="1" x14ac:dyDescent="0.4">
      <c r="A61" s="6"/>
      <c r="B61" s="6"/>
      <c r="C61" s="6"/>
      <c r="D61" s="24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19"/>
      <c r="T61" s="28"/>
      <c r="U61" s="29"/>
      <c r="V61" s="30">
        <f t="shared" si="12"/>
        <v>0</v>
      </c>
      <c r="W61" s="31"/>
      <c r="X61" s="32">
        <f t="shared" si="7"/>
        <v>0</v>
      </c>
      <c r="Y61" s="6"/>
      <c r="Z61" s="6"/>
      <c r="AA61" s="6"/>
      <c r="AB61" s="6"/>
      <c r="AC61" s="6"/>
    </row>
    <row r="62" spans="1:29" ht="29.1" customHeight="1" thickBot="1" x14ac:dyDescent="0.4">
      <c r="A62" s="183"/>
      <c r="B62" s="6"/>
      <c r="C62" s="70"/>
      <c r="D62" s="25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2"/>
      <c r="Q62" s="6"/>
      <c r="R62" s="6"/>
      <c r="S62" s="19"/>
      <c r="T62" s="28"/>
      <c r="U62" s="141"/>
      <c r="V62" s="30">
        <f t="shared" si="12"/>
        <v>0</v>
      </c>
      <c r="W62" s="31"/>
      <c r="X62" s="32">
        <f t="shared" si="7"/>
        <v>0</v>
      </c>
      <c r="Y62" s="6"/>
      <c r="Z62" s="6"/>
      <c r="AA62" s="6"/>
      <c r="AB62" s="6"/>
      <c r="AC62" s="6"/>
    </row>
    <row r="63" spans="1:29" ht="29.1" customHeight="1" thickBot="1" x14ac:dyDescent="0.4">
      <c r="S63" s="19"/>
      <c r="T63" s="28"/>
      <c r="U63" s="29"/>
      <c r="V63" s="30">
        <f t="shared" si="12"/>
        <v>0</v>
      </c>
      <c r="W63" s="31"/>
      <c r="X63" s="32">
        <f t="shared" si="7"/>
        <v>0</v>
      </c>
      <c r="Y63" s="6"/>
      <c r="Z63" s="6"/>
      <c r="AA63" s="6"/>
      <c r="AB63" s="6"/>
      <c r="AC63" s="6"/>
    </row>
    <row r="64" spans="1:29" ht="29.1" customHeight="1" thickBot="1" x14ac:dyDescent="0.4">
      <c r="S64" s="19"/>
      <c r="T64" s="28"/>
      <c r="U64" s="29"/>
      <c r="V64" s="30">
        <f t="shared" si="12"/>
        <v>0</v>
      </c>
      <c r="W64" s="31"/>
      <c r="X64" s="32">
        <f t="shared" si="7"/>
        <v>0</v>
      </c>
      <c r="Y64" s="6"/>
      <c r="Z64" s="6"/>
      <c r="AA64" s="6"/>
      <c r="AB64" s="6"/>
      <c r="AC64" s="6"/>
    </row>
    <row r="65" spans="19:29" ht="29.1" customHeight="1" x14ac:dyDescent="0.35">
      <c r="S65" s="19"/>
      <c r="T65" s="6"/>
      <c r="U65" s="6"/>
      <c r="V65" s="39">
        <f>SUM(V3:V64)</f>
        <v>214</v>
      </c>
      <c r="W65" s="6"/>
      <c r="X65" s="41">
        <f>SUM(X3:X64)</f>
        <v>214</v>
      </c>
      <c r="Y65" s="6"/>
      <c r="Z65" s="6"/>
      <c r="AA65" s="6"/>
      <c r="AB65" s="6"/>
      <c r="AC65" s="6"/>
    </row>
    <row r="66" spans="19:29" ht="29.1" customHeight="1" x14ac:dyDescent="0.2">
      <c r="S66" s="19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9:29" ht="29.1" customHeight="1" x14ac:dyDescent="0.2">
      <c r="S67" s="19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9:29" ht="29.1" customHeight="1" x14ac:dyDescent="0.2">
      <c r="S68" s="19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9:29" ht="29.1" customHeight="1" x14ac:dyDescent="0.2">
      <c r="S69" s="19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9:29" ht="29.1" customHeight="1" x14ac:dyDescent="0.2">
      <c r="S70" s="19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9:29" ht="29.1" customHeight="1" x14ac:dyDescent="0.2">
      <c r="S71" s="19"/>
      <c r="V71" s="6"/>
      <c r="W71" s="6"/>
      <c r="X71" s="6"/>
      <c r="Y71" s="6"/>
      <c r="Z71" s="6"/>
      <c r="AA71" s="6"/>
      <c r="AB71" s="6"/>
      <c r="AC71" s="6"/>
    </row>
    <row r="72" spans="19:29" ht="29.1" customHeight="1" x14ac:dyDescent="0.2">
      <c r="S72" s="19"/>
      <c r="V72" s="6"/>
      <c r="W72" s="6"/>
      <c r="X72" s="6"/>
      <c r="Y72" s="6"/>
      <c r="Z72" s="6"/>
      <c r="AA72" s="6"/>
      <c r="AB72" s="6"/>
      <c r="AC72" s="6"/>
    </row>
    <row r="73" spans="19:29" ht="29.1" customHeight="1" x14ac:dyDescent="0.2">
      <c r="S73" s="19"/>
      <c r="V73" s="6"/>
      <c r="W73" s="6"/>
      <c r="X73" s="6"/>
      <c r="Y73" s="6"/>
      <c r="Z73" s="6"/>
      <c r="AA73" s="6"/>
      <c r="AB73" s="6"/>
      <c r="AC73" s="6"/>
    </row>
    <row r="74" spans="19:29" ht="28.5" customHeight="1" x14ac:dyDescent="0.2">
      <c r="S74" s="19"/>
      <c r="V74" s="6"/>
      <c r="W74" s="6"/>
      <c r="X74" s="6"/>
      <c r="Y74" s="6"/>
      <c r="Z74" s="6"/>
      <c r="AA74" s="6"/>
      <c r="AB74" s="6"/>
      <c r="AC74" s="6"/>
    </row>
    <row r="75" spans="19:29" ht="27.95" customHeight="1" x14ac:dyDescent="0.2">
      <c r="S75" s="6"/>
      <c r="V75" s="6"/>
      <c r="W75" s="6"/>
      <c r="X75" s="6"/>
      <c r="Y75" s="6"/>
      <c r="Z75" s="6"/>
      <c r="AA75" s="6"/>
      <c r="AB75" s="6"/>
      <c r="AC75" s="6"/>
    </row>
    <row r="76" spans="19:29" ht="15.6" customHeight="1" x14ac:dyDescent="0.2">
      <c r="S76" s="6"/>
      <c r="V76" s="6"/>
      <c r="W76" s="6"/>
      <c r="X76" s="6"/>
      <c r="Y76" s="6"/>
      <c r="Z76" s="6"/>
      <c r="AA76" s="6"/>
      <c r="AB76" s="6"/>
      <c r="AC76" s="6"/>
    </row>
    <row r="77" spans="19:29" ht="15.6" customHeight="1" x14ac:dyDescent="0.2">
      <c r="S77" s="6"/>
      <c r="V77" s="6"/>
      <c r="W77" s="6"/>
      <c r="X77" s="6"/>
      <c r="Y77" s="6"/>
      <c r="Z77" s="6"/>
      <c r="AA77" s="6"/>
      <c r="AB77" s="6"/>
      <c r="AC77" s="6"/>
    </row>
    <row r="78" spans="19:29" ht="15.6" customHeight="1" x14ac:dyDescent="0.2">
      <c r="S78" s="6"/>
      <c r="V78" s="6"/>
      <c r="W78" s="6"/>
      <c r="X78" s="6"/>
      <c r="Y78" s="6"/>
      <c r="Z78" s="6"/>
      <c r="AA78" s="6"/>
      <c r="AB78" s="6"/>
      <c r="AC78" s="6"/>
    </row>
    <row r="79" spans="19:29" ht="18.600000000000001" customHeight="1" x14ac:dyDescent="0.2">
      <c r="V79" s="6"/>
      <c r="W79" s="6"/>
      <c r="X79" s="6"/>
    </row>
  </sheetData>
  <autoFilter ref="D1:D63" xr:uid="{1DDD4DDB-B337-4557-B36F-9AA4B0FED20E}"/>
  <sortState xmlns:xlrd2="http://schemas.microsoft.com/office/spreadsheetml/2017/richdata2" ref="A3:R35">
    <sortCondition descending="1" ref="P3:P35"/>
  </sortState>
  <mergeCells count="1">
    <mergeCell ref="B1:G1"/>
  </mergeCells>
  <phoneticPr fontId="20" type="noConversion"/>
  <conditionalFormatting sqref="A3:B57">
    <cfRule type="containsText" dxfId="25" priority="1" stopIfTrue="1" operator="containsText" text="SI">
      <formula>NOT(ISERROR(SEARCH("SI",A3)))</formula>
    </cfRule>
    <cfRule type="containsText" dxfId="24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Roman,Regular"&amp;12&amp;K000000RA M</oddHeader>
    <oddFooter>&amp;L&amp;"Helvetica,Regular"&amp;12&amp;K000000&amp;P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A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V3" sqref="V3:V41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8.7109375" style="1" bestFit="1" customWidth="1"/>
    <col min="4" max="4" width="13.28515625" style="250" customWidth="1"/>
    <col min="5" max="5" width="72.28515625" style="1" bestFit="1" customWidth="1"/>
    <col min="6" max="6" width="22.85546875" style="1" customWidth="1"/>
    <col min="7" max="7" width="22.42578125" style="1" customWidth="1"/>
    <col min="8" max="8" width="22.140625" style="1" customWidth="1"/>
    <col min="9" max="12" width="23.140625" style="1" customWidth="1"/>
    <col min="13" max="14" width="23.42578125" style="1" customWidth="1"/>
    <col min="15" max="15" width="31.28515625" style="1" bestFit="1" customWidth="1"/>
    <col min="16" max="16" width="15" style="1" customWidth="1"/>
    <col min="17" max="17" width="14.28515625" style="1" customWidth="1"/>
    <col min="18" max="18" width="32.7109375" style="1" bestFit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5.42578125" style="1" customWidth="1"/>
    <col min="25" max="26" width="11.42578125" style="1" customWidth="1"/>
    <col min="27" max="27" width="36" style="1" customWidth="1"/>
    <col min="28" max="28" width="11.42578125" style="1" customWidth="1"/>
    <col min="29" max="29" width="67" style="1" customWidth="1"/>
    <col min="30" max="261" width="11.42578125" style="1" customWidth="1"/>
  </cols>
  <sheetData>
    <row r="1" spans="1:29" ht="28.5" customHeight="1" thickBot="1" x14ac:dyDescent="0.45">
      <c r="A1"/>
      <c r="B1" s="272" t="s">
        <v>78</v>
      </c>
      <c r="C1" s="273"/>
      <c r="D1" s="273"/>
      <c r="E1" s="273"/>
      <c r="F1" s="273"/>
      <c r="G1" s="274"/>
      <c r="H1" s="57"/>
      <c r="I1" s="58"/>
      <c r="J1" s="58"/>
      <c r="K1" s="58"/>
      <c r="L1" s="58"/>
      <c r="M1" s="58"/>
      <c r="N1" s="58"/>
      <c r="O1" s="110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77.25" thickBot="1" x14ac:dyDescent="0.4">
      <c r="A2" s="156" t="s">
        <v>114</v>
      </c>
      <c r="B2" s="8" t="s">
        <v>69</v>
      </c>
      <c r="C2" s="156" t="s">
        <v>1</v>
      </c>
      <c r="D2" s="241" t="s">
        <v>70</v>
      </c>
      <c r="E2" s="156" t="s">
        <v>3</v>
      </c>
      <c r="F2" s="9" t="s">
        <v>136</v>
      </c>
      <c r="G2" s="9" t="s">
        <v>137</v>
      </c>
      <c r="H2" s="9" t="s">
        <v>138</v>
      </c>
      <c r="I2" s="9" t="s">
        <v>139</v>
      </c>
      <c r="J2" s="9" t="s">
        <v>140</v>
      </c>
      <c r="K2" s="9" t="s">
        <v>141</v>
      </c>
      <c r="L2" s="9"/>
      <c r="M2" s="9"/>
      <c r="N2" s="10"/>
      <c r="O2" s="9" t="s">
        <v>119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9.1" customHeight="1" thickBot="1" x14ac:dyDescent="0.4">
      <c r="A3" s="148">
        <v>118675</v>
      </c>
      <c r="B3" s="148" t="s">
        <v>109</v>
      </c>
      <c r="C3" s="171" t="s">
        <v>215</v>
      </c>
      <c r="D3" s="240">
        <v>2403</v>
      </c>
      <c r="E3" s="171" t="s">
        <v>169</v>
      </c>
      <c r="F3" s="23">
        <v>45</v>
      </c>
      <c r="G3" s="158"/>
      <c r="H3" s="161"/>
      <c r="I3" s="161"/>
      <c r="J3" s="161"/>
      <c r="K3" s="23"/>
      <c r="L3" s="161"/>
      <c r="M3" s="161"/>
      <c r="N3" s="195"/>
      <c r="O3" s="24"/>
      <c r="P3" s="263">
        <f>IF(Q3=8,SUM(F3:M3)-SMALL(F3:M3,1),IF(Q3=8,SUM(F3:M3),SUM(F3:M3)))+O3</f>
        <v>45</v>
      </c>
      <c r="Q3" s="26">
        <f t="shared" ref="Q3:Q37" si="0">COUNTA(F3:N3)</f>
        <v>1</v>
      </c>
      <c r="R3" s="143">
        <f t="shared" ref="R3:R35" si="1">SUM(F3:N3)+O3</f>
        <v>45</v>
      </c>
      <c r="S3" s="27"/>
      <c r="T3" s="28">
        <v>10</v>
      </c>
      <c r="U3" s="141" t="s">
        <v>142</v>
      </c>
      <c r="V3" s="30">
        <f>SUMIF($D$3:$D$76,T3,$P$3:$P$76)</f>
        <v>35</v>
      </c>
      <c r="W3" s="31"/>
      <c r="X3" s="32">
        <f t="shared" ref="X3:X34" si="2">SUMIF($D$3:$D$82,T3,$P$3:$P$82)</f>
        <v>35</v>
      </c>
      <c r="Y3" s="19"/>
      <c r="Z3" s="33"/>
      <c r="AA3" s="33"/>
      <c r="AB3" s="33"/>
      <c r="AC3" s="33"/>
    </row>
    <row r="4" spans="1:29" ht="29.1" customHeight="1" thickBot="1" x14ac:dyDescent="0.4">
      <c r="A4" s="148">
        <v>84674</v>
      </c>
      <c r="B4" s="148" t="s">
        <v>109</v>
      </c>
      <c r="C4" s="171" t="s">
        <v>216</v>
      </c>
      <c r="D4" s="240">
        <v>10</v>
      </c>
      <c r="E4" s="171" t="s">
        <v>142</v>
      </c>
      <c r="F4" s="23">
        <v>35</v>
      </c>
      <c r="G4" s="158"/>
      <c r="H4" s="161"/>
      <c r="I4" s="161"/>
      <c r="J4" s="161"/>
      <c r="K4" s="23"/>
      <c r="L4" s="161"/>
      <c r="M4" s="161"/>
      <c r="N4" s="24"/>
      <c r="O4" s="24"/>
      <c r="P4" s="263">
        <f t="shared" ref="P4:P37" si="3">IF(Q4=8,SUM(F4:M4)-SMALL(F4:M4,1),IF(Q4=8,SUM(F4:M4),SUM(F4:M4)))+O4</f>
        <v>35</v>
      </c>
      <c r="Q4" s="26">
        <f t="shared" si="0"/>
        <v>1</v>
      </c>
      <c r="R4" s="143">
        <f t="shared" si="1"/>
        <v>35</v>
      </c>
      <c r="S4" s="27"/>
      <c r="T4" s="28">
        <v>48</v>
      </c>
      <c r="U4" s="141" t="s">
        <v>143</v>
      </c>
      <c r="V4" s="30">
        <f t="shared" ref="V4:V41" si="4">SUMIF($D$3:$D$76,T4,$P$3:$P$76)</f>
        <v>0</v>
      </c>
      <c r="W4" s="31"/>
      <c r="X4" s="32">
        <f t="shared" si="2"/>
        <v>0</v>
      </c>
      <c r="Y4" s="19"/>
      <c r="Z4" s="33"/>
      <c r="AA4" s="33"/>
      <c r="AB4" s="33"/>
      <c r="AC4" s="33"/>
    </row>
    <row r="5" spans="1:29" ht="29.1" customHeight="1" thickBot="1" x14ac:dyDescent="0.4">
      <c r="A5" s="148">
        <v>117206</v>
      </c>
      <c r="B5" s="148" t="s">
        <v>109</v>
      </c>
      <c r="C5" s="171" t="s">
        <v>217</v>
      </c>
      <c r="D5" s="240">
        <v>1757</v>
      </c>
      <c r="E5" s="171" t="s">
        <v>152</v>
      </c>
      <c r="F5" s="23">
        <v>25</v>
      </c>
      <c r="G5" s="158"/>
      <c r="H5" s="161"/>
      <c r="I5" s="161"/>
      <c r="J5" s="161"/>
      <c r="K5" s="23"/>
      <c r="L5" s="161"/>
      <c r="M5" s="161"/>
      <c r="N5" s="24"/>
      <c r="O5" s="195"/>
      <c r="P5" s="263">
        <f t="shared" si="3"/>
        <v>25</v>
      </c>
      <c r="Q5" s="26">
        <f t="shared" si="0"/>
        <v>1</v>
      </c>
      <c r="R5" s="143">
        <f t="shared" si="1"/>
        <v>25</v>
      </c>
      <c r="S5" s="27"/>
      <c r="T5" s="28">
        <v>1132</v>
      </c>
      <c r="U5" s="141" t="s">
        <v>144</v>
      </c>
      <c r="V5" s="30">
        <f t="shared" si="4"/>
        <v>0</v>
      </c>
      <c r="W5" s="31"/>
      <c r="X5" s="32">
        <f t="shared" si="2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48"/>
      <c r="B6" s="148" t="str">
        <f t="shared" ref="B6:B9" si="5">IF(Q6&lt;2,"NO","SI")</f>
        <v>NO</v>
      </c>
      <c r="C6" s="171"/>
      <c r="D6" s="240"/>
      <c r="E6" s="171"/>
      <c r="F6" s="158"/>
      <c r="G6" s="158"/>
      <c r="H6" s="161"/>
      <c r="I6" s="161"/>
      <c r="J6" s="161"/>
      <c r="K6" s="23"/>
      <c r="L6" s="161"/>
      <c r="M6" s="161"/>
      <c r="N6" s="195"/>
      <c r="O6" s="24"/>
      <c r="P6" s="263">
        <f t="shared" si="3"/>
        <v>0</v>
      </c>
      <c r="Q6" s="26">
        <f t="shared" si="0"/>
        <v>0</v>
      </c>
      <c r="R6" s="143">
        <f t="shared" si="1"/>
        <v>0</v>
      </c>
      <c r="S6" s="27"/>
      <c r="T6" s="28">
        <v>1140</v>
      </c>
      <c r="U6" s="141" t="s">
        <v>145</v>
      </c>
      <c r="V6" s="30">
        <f t="shared" si="4"/>
        <v>0</v>
      </c>
      <c r="W6" s="31"/>
      <c r="X6" s="32">
        <f t="shared" si="2"/>
        <v>0</v>
      </c>
      <c r="Y6" s="19"/>
      <c r="Z6" s="33"/>
      <c r="AA6" s="33"/>
      <c r="AB6" s="33"/>
      <c r="AC6" s="33"/>
    </row>
    <row r="7" spans="1:29" ht="29.1" customHeight="1" thickBot="1" x14ac:dyDescent="0.4">
      <c r="A7" s="148"/>
      <c r="B7" s="148" t="str">
        <f t="shared" si="5"/>
        <v>NO</v>
      </c>
      <c r="C7" s="171"/>
      <c r="D7" s="240"/>
      <c r="E7" s="171"/>
      <c r="F7" s="149"/>
      <c r="G7" s="158"/>
      <c r="H7" s="161"/>
      <c r="I7" s="161"/>
      <c r="J7" s="161"/>
      <c r="K7" s="23"/>
      <c r="L7" s="161"/>
      <c r="M7" s="161"/>
      <c r="N7" s="24"/>
      <c r="O7" s="24"/>
      <c r="P7" s="263">
        <f t="shared" si="3"/>
        <v>0</v>
      </c>
      <c r="Q7" s="26">
        <f t="shared" si="0"/>
        <v>0</v>
      </c>
      <c r="R7" s="143">
        <f t="shared" si="1"/>
        <v>0</v>
      </c>
      <c r="S7" s="27"/>
      <c r="T7" s="28">
        <v>1172</v>
      </c>
      <c r="U7" s="141" t="s">
        <v>146</v>
      </c>
      <c r="V7" s="30">
        <f t="shared" si="4"/>
        <v>0</v>
      </c>
      <c r="W7" s="31"/>
      <c r="X7" s="32">
        <f t="shared" si="2"/>
        <v>0</v>
      </c>
      <c r="Y7" s="19"/>
      <c r="Z7" s="33"/>
      <c r="AA7" s="33"/>
      <c r="AB7" s="33"/>
      <c r="AC7" s="33"/>
    </row>
    <row r="8" spans="1:29" ht="29.1" customHeight="1" thickBot="1" x14ac:dyDescent="0.4">
      <c r="A8" s="148"/>
      <c r="B8" s="148" t="str">
        <f t="shared" si="5"/>
        <v>NO</v>
      </c>
      <c r="C8" s="171"/>
      <c r="D8" s="240"/>
      <c r="E8" s="171"/>
      <c r="F8" s="149"/>
      <c r="G8" s="158"/>
      <c r="H8" s="161"/>
      <c r="I8" s="161"/>
      <c r="J8" s="161"/>
      <c r="K8" s="23"/>
      <c r="L8" s="161"/>
      <c r="M8" s="161"/>
      <c r="N8" s="24"/>
      <c r="O8" s="24"/>
      <c r="P8" s="263">
        <f t="shared" si="3"/>
        <v>0</v>
      </c>
      <c r="Q8" s="26">
        <f t="shared" si="0"/>
        <v>0</v>
      </c>
      <c r="R8" s="143">
        <f t="shared" si="1"/>
        <v>0</v>
      </c>
      <c r="S8" s="27"/>
      <c r="T8" s="28">
        <v>1174</v>
      </c>
      <c r="U8" s="141" t="s">
        <v>147</v>
      </c>
      <c r="V8" s="30">
        <f t="shared" si="4"/>
        <v>0</v>
      </c>
      <c r="W8" s="31"/>
      <c r="X8" s="32">
        <f t="shared" si="2"/>
        <v>0</v>
      </c>
      <c r="Y8" s="19"/>
      <c r="Z8" s="33"/>
      <c r="AA8" s="33"/>
      <c r="AB8" s="33"/>
      <c r="AC8" s="33"/>
    </row>
    <row r="9" spans="1:29" ht="29.1" customHeight="1" thickBot="1" x14ac:dyDescent="0.4">
      <c r="A9" s="148"/>
      <c r="B9" s="148" t="str">
        <f t="shared" si="5"/>
        <v>NO</v>
      </c>
      <c r="C9" s="171"/>
      <c r="D9" s="240"/>
      <c r="E9" s="171"/>
      <c r="F9" s="149"/>
      <c r="G9" s="158"/>
      <c r="H9" s="161"/>
      <c r="I9" s="161"/>
      <c r="J9" s="161"/>
      <c r="K9" s="23"/>
      <c r="L9" s="161"/>
      <c r="M9" s="161"/>
      <c r="N9" s="24"/>
      <c r="O9" s="24"/>
      <c r="P9" s="263">
        <f t="shared" si="3"/>
        <v>0</v>
      </c>
      <c r="Q9" s="26">
        <f t="shared" si="0"/>
        <v>0</v>
      </c>
      <c r="R9" s="143">
        <f t="shared" si="1"/>
        <v>0</v>
      </c>
      <c r="S9" s="27"/>
      <c r="T9" s="28">
        <v>1180</v>
      </c>
      <c r="U9" s="141" t="s">
        <v>148</v>
      </c>
      <c r="V9" s="30">
        <f t="shared" si="4"/>
        <v>0</v>
      </c>
      <c r="W9" s="31"/>
      <c r="X9" s="32">
        <f t="shared" si="2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48"/>
      <c r="B10" s="148" t="str">
        <f t="shared" ref="B10:B35" si="6">IF(Q10&lt;2,"NO","SI")</f>
        <v>NO</v>
      </c>
      <c r="C10" s="171"/>
      <c r="D10" s="240"/>
      <c r="E10" s="171"/>
      <c r="F10" s="23"/>
      <c r="G10" s="158"/>
      <c r="H10" s="161"/>
      <c r="I10" s="161"/>
      <c r="J10" s="161"/>
      <c r="K10" s="23"/>
      <c r="L10" s="161"/>
      <c r="M10" s="161"/>
      <c r="N10" s="24"/>
      <c r="O10" s="24"/>
      <c r="P10" s="263">
        <f t="shared" si="3"/>
        <v>0</v>
      </c>
      <c r="Q10" s="26">
        <f t="shared" si="0"/>
        <v>0</v>
      </c>
      <c r="R10" s="143">
        <f t="shared" si="1"/>
        <v>0</v>
      </c>
      <c r="S10" s="27"/>
      <c r="T10" s="28">
        <v>1298</v>
      </c>
      <c r="U10" s="141" t="s">
        <v>149</v>
      </c>
      <c r="V10" s="30">
        <f t="shared" si="4"/>
        <v>0</v>
      </c>
      <c r="W10" s="31"/>
      <c r="X10" s="32">
        <f t="shared" si="2"/>
        <v>0</v>
      </c>
      <c r="Y10" s="19"/>
      <c r="Z10" s="33"/>
      <c r="AA10" s="33"/>
      <c r="AB10" s="33"/>
      <c r="AC10" s="33"/>
    </row>
    <row r="11" spans="1:29" ht="29.1" customHeight="1" thickBot="1" x14ac:dyDescent="0.4">
      <c r="A11" s="148"/>
      <c r="B11" s="148" t="str">
        <f t="shared" si="6"/>
        <v>NO</v>
      </c>
      <c r="C11" s="171"/>
      <c r="D11" s="240"/>
      <c r="E11" s="171"/>
      <c r="F11" s="23"/>
      <c r="G11" s="158"/>
      <c r="H11" s="161"/>
      <c r="I11" s="161"/>
      <c r="J11" s="161"/>
      <c r="K11" s="23"/>
      <c r="L11" s="161"/>
      <c r="M11" s="161"/>
      <c r="N11" s="24"/>
      <c r="O11" s="24"/>
      <c r="P11" s="263">
        <f t="shared" si="3"/>
        <v>0</v>
      </c>
      <c r="Q11" s="26">
        <f t="shared" si="0"/>
        <v>0</v>
      </c>
      <c r="R11" s="143">
        <f t="shared" si="1"/>
        <v>0</v>
      </c>
      <c r="S11" s="27"/>
      <c r="T11" s="28">
        <v>1317</v>
      </c>
      <c r="U11" s="141" t="s">
        <v>150</v>
      </c>
      <c r="V11" s="30">
        <f t="shared" si="4"/>
        <v>0</v>
      </c>
      <c r="W11" s="31"/>
      <c r="X11" s="32">
        <f t="shared" si="2"/>
        <v>0</v>
      </c>
      <c r="Y11" s="19"/>
      <c r="Z11" s="33"/>
      <c r="AA11" s="33"/>
      <c r="AB11" s="33"/>
      <c r="AC11" s="33"/>
    </row>
    <row r="12" spans="1:29" ht="29.1" customHeight="1" thickBot="1" x14ac:dyDescent="0.4">
      <c r="A12" s="148"/>
      <c r="B12" s="148" t="str">
        <f t="shared" si="6"/>
        <v>NO</v>
      </c>
      <c r="C12" s="171"/>
      <c r="D12" s="240"/>
      <c r="E12" s="171"/>
      <c r="F12" s="23"/>
      <c r="G12" s="158"/>
      <c r="H12" s="161"/>
      <c r="I12" s="161"/>
      <c r="J12" s="161"/>
      <c r="K12" s="23"/>
      <c r="L12" s="161"/>
      <c r="M12" s="161"/>
      <c r="N12" s="24"/>
      <c r="O12" s="195"/>
      <c r="P12" s="263">
        <f t="shared" si="3"/>
        <v>0</v>
      </c>
      <c r="Q12" s="26">
        <f t="shared" si="0"/>
        <v>0</v>
      </c>
      <c r="R12" s="143">
        <f t="shared" si="1"/>
        <v>0</v>
      </c>
      <c r="S12" s="27"/>
      <c r="T12" s="28">
        <v>1347</v>
      </c>
      <c r="U12" s="141" t="s">
        <v>45</v>
      </c>
      <c r="V12" s="30">
        <f t="shared" si="4"/>
        <v>0</v>
      </c>
      <c r="W12" s="31"/>
      <c r="X12" s="32">
        <f t="shared" si="2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148"/>
      <c r="B13" s="148" t="str">
        <f t="shared" si="6"/>
        <v>NO</v>
      </c>
      <c r="C13" s="171"/>
      <c r="D13" s="240"/>
      <c r="E13" s="171"/>
      <c r="F13" s="23"/>
      <c r="G13" s="158"/>
      <c r="H13" s="161"/>
      <c r="I13" s="161"/>
      <c r="J13" s="161"/>
      <c r="K13" s="23"/>
      <c r="L13" s="161"/>
      <c r="M13" s="161"/>
      <c r="N13" s="24"/>
      <c r="O13" s="24"/>
      <c r="P13" s="263">
        <f t="shared" si="3"/>
        <v>0</v>
      </c>
      <c r="Q13" s="26">
        <f t="shared" si="0"/>
        <v>0</v>
      </c>
      <c r="R13" s="143">
        <f t="shared" si="1"/>
        <v>0</v>
      </c>
      <c r="S13" s="27"/>
      <c r="T13" s="28">
        <v>1451</v>
      </c>
      <c r="U13" s="141" t="s">
        <v>151</v>
      </c>
      <c r="V13" s="30">
        <f t="shared" si="4"/>
        <v>0</v>
      </c>
      <c r="W13" s="31"/>
      <c r="X13" s="32">
        <f t="shared" si="2"/>
        <v>0</v>
      </c>
      <c r="Y13" s="19"/>
      <c r="Z13" s="33"/>
      <c r="AA13" s="33"/>
      <c r="AB13" s="33"/>
      <c r="AC13" s="33"/>
    </row>
    <row r="14" spans="1:29" ht="29.1" customHeight="1" thickBot="1" x14ac:dyDescent="0.4">
      <c r="A14" s="148"/>
      <c r="B14" s="148" t="str">
        <f t="shared" si="6"/>
        <v>NO</v>
      </c>
      <c r="C14" s="171"/>
      <c r="D14" s="240"/>
      <c r="E14" s="171"/>
      <c r="F14" s="23"/>
      <c r="G14" s="158"/>
      <c r="H14" s="161"/>
      <c r="I14" s="161"/>
      <c r="J14" s="161"/>
      <c r="K14" s="23"/>
      <c r="L14" s="161"/>
      <c r="M14" s="161"/>
      <c r="N14" s="195"/>
      <c r="O14" s="24"/>
      <c r="P14" s="263">
        <f t="shared" si="3"/>
        <v>0</v>
      </c>
      <c r="Q14" s="26">
        <f t="shared" si="0"/>
        <v>0</v>
      </c>
      <c r="R14" s="143">
        <f t="shared" si="1"/>
        <v>0</v>
      </c>
      <c r="S14" s="27"/>
      <c r="T14" s="28">
        <v>1757</v>
      </c>
      <c r="U14" s="141" t="s">
        <v>152</v>
      </c>
      <c r="V14" s="30">
        <f t="shared" si="4"/>
        <v>25</v>
      </c>
      <c r="W14" s="31"/>
      <c r="X14" s="32">
        <f t="shared" si="2"/>
        <v>25</v>
      </c>
      <c r="Y14" s="19"/>
      <c r="Z14" s="33"/>
      <c r="AA14" s="33"/>
      <c r="AB14" s="33"/>
      <c r="AC14" s="33"/>
    </row>
    <row r="15" spans="1:29" ht="29.1" customHeight="1" thickBot="1" x14ac:dyDescent="0.4">
      <c r="A15" s="148"/>
      <c r="B15" s="148" t="str">
        <f t="shared" si="6"/>
        <v>NO</v>
      </c>
      <c r="C15" s="171"/>
      <c r="D15" s="240"/>
      <c r="E15" s="171"/>
      <c r="F15" s="23"/>
      <c r="G15" s="158"/>
      <c r="H15" s="161"/>
      <c r="I15" s="161"/>
      <c r="J15" s="161"/>
      <c r="K15" s="23"/>
      <c r="L15" s="161"/>
      <c r="M15" s="161"/>
      <c r="N15" s="24"/>
      <c r="O15" s="24"/>
      <c r="P15" s="263">
        <f t="shared" si="3"/>
        <v>0</v>
      </c>
      <c r="Q15" s="26">
        <f t="shared" si="0"/>
        <v>0</v>
      </c>
      <c r="R15" s="143">
        <f t="shared" si="1"/>
        <v>0</v>
      </c>
      <c r="S15" s="27"/>
      <c r="T15" s="28">
        <v>1773</v>
      </c>
      <c r="U15" s="141" t="s">
        <v>71</v>
      </c>
      <c r="V15" s="30">
        <f t="shared" si="4"/>
        <v>0</v>
      </c>
      <c r="W15" s="31"/>
      <c r="X15" s="32">
        <f t="shared" si="2"/>
        <v>0</v>
      </c>
      <c r="Y15" s="19"/>
      <c r="Z15" s="33"/>
      <c r="AA15" s="33"/>
      <c r="AB15" s="33"/>
      <c r="AC15" s="33"/>
    </row>
    <row r="16" spans="1:29" ht="29.1" customHeight="1" thickBot="1" x14ac:dyDescent="0.4">
      <c r="A16" s="148"/>
      <c r="B16" s="148" t="str">
        <f t="shared" si="6"/>
        <v>NO</v>
      </c>
      <c r="C16" s="171"/>
      <c r="D16" s="240"/>
      <c r="E16" s="171"/>
      <c r="F16" s="23"/>
      <c r="G16" s="158"/>
      <c r="H16" s="161"/>
      <c r="I16" s="161"/>
      <c r="J16" s="161"/>
      <c r="K16" s="23"/>
      <c r="L16" s="161"/>
      <c r="M16" s="161"/>
      <c r="N16" s="24"/>
      <c r="O16" s="24"/>
      <c r="P16" s="263">
        <f t="shared" si="3"/>
        <v>0</v>
      </c>
      <c r="Q16" s="26">
        <f t="shared" si="0"/>
        <v>0</v>
      </c>
      <c r="R16" s="143">
        <f t="shared" si="1"/>
        <v>0</v>
      </c>
      <c r="S16" s="27"/>
      <c r="T16" s="28">
        <v>1843</v>
      </c>
      <c r="U16" s="141" t="s">
        <v>153</v>
      </c>
      <c r="V16" s="30">
        <f t="shared" si="4"/>
        <v>0</v>
      </c>
      <c r="W16" s="31"/>
      <c r="X16" s="32">
        <f t="shared" si="2"/>
        <v>0</v>
      </c>
      <c r="Y16" s="19"/>
      <c r="Z16" s="33"/>
      <c r="AA16" s="33"/>
      <c r="AB16" s="33"/>
      <c r="AC16" s="33"/>
    </row>
    <row r="17" spans="1:29" ht="29.1" customHeight="1" thickBot="1" x14ac:dyDescent="0.4">
      <c r="A17" s="148"/>
      <c r="B17" s="148" t="str">
        <f t="shared" si="6"/>
        <v>NO</v>
      </c>
      <c r="C17" s="171"/>
      <c r="D17" s="240"/>
      <c r="E17" s="171"/>
      <c r="F17" s="23"/>
      <c r="G17" s="158"/>
      <c r="H17" s="161"/>
      <c r="I17" s="161"/>
      <c r="J17" s="161"/>
      <c r="K17" s="23"/>
      <c r="L17" s="161"/>
      <c r="M17" s="161"/>
      <c r="N17" s="24"/>
      <c r="O17" s="24"/>
      <c r="P17" s="263">
        <f t="shared" si="3"/>
        <v>0</v>
      </c>
      <c r="Q17" s="26">
        <f t="shared" si="0"/>
        <v>0</v>
      </c>
      <c r="R17" s="143">
        <f t="shared" si="1"/>
        <v>0</v>
      </c>
      <c r="S17" s="27"/>
      <c r="T17" s="28">
        <v>1988</v>
      </c>
      <c r="U17" s="141" t="s">
        <v>154</v>
      </c>
      <c r="V17" s="30">
        <f t="shared" si="4"/>
        <v>0</v>
      </c>
      <c r="W17" s="31"/>
      <c r="X17" s="32">
        <f t="shared" si="2"/>
        <v>0</v>
      </c>
      <c r="Y17" s="19"/>
      <c r="Z17" s="33"/>
      <c r="AA17" s="33"/>
      <c r="AB17" s="33"/>
      <c r="AC17" s="33"/>
    </row>
    <row r="18" spans="1:29" ht="29.1" customHeight="1" thickBot="1" x14ac:dyDescent="0.4">
      <c r="A18" s="148"/>
      <c r="B18" s="148" t="str">
        <f t="shared" si="6"/>
        <v>NO</v>
      </c>
      <c r="C18" s="171"/>
      <c r="D18" s="240"/>
      <c r="E18" s="171"/>
      <c r="F18" s="23"/>
      <c r="G18" s="158"/>
      <c r="H18" s="161"/>
      <c r="I18" s="161"/>
      <c r="J18" s="161"/>
      <c r="K18" s="23"/>
      <c r="L18" s="161"/>
      <c r="M18" s="161"/>
      <c r="N18" s="24"/>
      <c r="O18" s="24"/>
      <c r="P18" s="263">
        <f t="shared" si="3"/>
        <v>0</v>
      </c>
      <c r="Q18" s="26">
        <f t="shared" si="0"/>
        <v>0</v>
      </c>
      <c r="R18" s="143">
        <f t="shared" si="1"/>
        <v>0</v>
      </c>
      <c r="S18" s="27"/>
      <c r="T18" s="28">
        <v>2005</v>
      </c>
      <c r="U18" s="141" t="s">
        <v>155</v>
      </c>
      <c r="V18" s="30">
        <f t="shared" si="4"/>
        <v>0</v>
      </c>
      <c r="W18" s="31"/>
      <c r="X18" s="32">
        <f t="shared" si="2"/>
        <v>0</v>
      </c>
      <c r="Y18" s="19"/>
      <c r="Z18" s="33"/>
      <c r="AA18" s="33"/>
      <c r="AB18" s="33"/>
      <c r="AC18" s="33"/>
    </row>
    <row r="19" spans="1:29" ht="29.1" customHeight="1" thickBot="1" x14ac:dyDescent="0.4">
      <c r="A19" s="148"/>
      <c r="B19" s="148" t="str">
        <f t="shared" si="6"/>
        <v>NO</v>
      </c>
      <c r="C19" s="171"/>
      <c r="D19" s="240"/>
      <c r="E19" s="171"/>
      <c r="F19" s="23"/>
      <c r="G19" s="158"/>
      <c r="H19" s="161"/>
      <c r="I19" s="161"/>
      <c r="J19" s="161"/>
      <c r="K19" s="23"/>
      <c r="L19" s="161"/>
      <c r="M19" s="161"/>
      <c r="N19" s="24"/>
      <c r="O19" s="24"/>
      <c r="P19" s="263">
        <f t="shared" si="3"/>
        <v>0</v>
      </c>
      <c r="Q19" s="26">
        <f t="shared" si="0"/>
        <v>0</v>
      </c>
      <c r="R19" s="143">
        <f t="shared" si="1"/>
        <v>0</v>
      </c>
      <c r="S19" s="27"/>
      <c r="T19" s="28">
        <v>2015</v>
      </c>
      <c r="U19" s="141" t="s">
        <v>156</v>
      </c>
      <c r="V19" s="30">
        <f t="shared" si="4"/>
        <v>0</v>
      </c>
      <c r="W19" s="31"/>
      <c r="X19" s="32">
        <f t="shared" si="2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148"/>
      <c r="B20" s="148" t="str">
        <f t="shared" si="6"/>
        <v>NO</v>
      </c>
      <c r="C20" s="171"/>
      <c r="D20" s="240"/>
      <c r="E20" s="171"/>
      <c r="F20" s="23"/>
      <c r="G20" s="158"/>
      <c r="H20" s="161"/>
      <c r="I20" s="161"/>
      <c r="J20" s="161"/>
      <c r="K20" s="23"/>
      <c r="L20" s="161"/>
      <c r="M20" s="161"/>
      <c r="N20" s="24"/>
      <c r="O20" s="24"/>
      <c r="P20" s="263">
        <f t="shared" si="3"/>
        <v>0</v>
      </c>
      <c r="Q20" s="26">
        <f t="shared" si="0"/>
        <v>0</v>
      </c>
      <c r="R20" s="143">
        <f t="shared" si="1"/>
        <v>0</v>
      </c>
      <c r="S20" s="27"/>
      <c r="T20" s="28">
        <v>2041</v>
      </c>
      <c r="U20" s="141" t="s">
        <v>157</v>
      </c>
      <c r="V20" s="30">
        <f t="shared" si="4"/>
        <v>0</v>
      </c>
      <c r="W20" s="31"/>
      <c r="X20" s="32">
        <f t="shared" si="2"/>
        <v>0</v>
      </c>
      <c r="Y20" s="19"/>
      <c r="Z20" s="33"/>
      <c r="AA20" s="33"/>
      <c r="AB20" s="33"/>
      <c r="AC20" s="33"/>
    </row>
    <row r="21" spans="1:29" ht="29.1" customHeight="1" thickBot="1" x14ac:dyDescent="0.4">
      <c r="A21" s="148"/>
      <c r="B21" s="148" t="str">
        <f t="shared" si="6"/>
        <v>NO</v>
      </c>
      <c r="C21" s="171"/>
      <c r="D21" s="240"/>
      <c r="E21" s="171"/>
      <c r="F21" s="23"/>
      <c r="G21" s="158"/>
      <c r="H21" s="161"/>
      <c r="I21" s="161"/>
      <c r="J21" s="161"/>
      <c r="K21" s="23"/>
      <c r="L21" s="161"/>
      <c r="M21" s="161"/>
      <c r="N21" s="24"/>
      <c r="O21" s="24"/>
      <c r="P21" s="263">
        <f t="shared" si="3"/>
        <v>0</v>
      </c>
      <c r="Q21" s="26">
        <f t="shared" si="0"/>
        <v>0</v>
      </c>
      <c r="R21" s="143">
        <f t="shared" si="1"/>
        <v>0</v>
      </c>
      <c r="S21" s="27"/>
      <c r="T21" s="28">
        <v>2055</v>
      </c>
      <c r="U21" s="141" t="s">
        <v>158</v>
      </c>
      <c r="V21" s="30">
        <f t="shared" si="4"/>
        <v>0</v>
      </c>
      <c r="W21" s="31"/>
      <c r="X21" s="32">
        <f t="shared" si="2"/>
        <v>0</v>
      </c>
      <c r="Y21" s="19"/>
      <c r="Z21" s="6"/>
      <c r="AA21" s="6"/>
      <c r="AB21" s="6"/>
      <c r="AC21" s="6"/>
    </row>
    <row r="22" spans="1:29" ht="29.1" customHeight="1" thickBot="1" x14ac:dyDescent="0.4">
      <c r="A22" s="148"/>
      <c r="B22" s="148" t="str">
        <f t="shared" si="6"/>
        <v>NO</v>
      </c>
      <c r="C22" s="171"/>
      <c r="D22" s="240"/>
      <c r="E22" s="171"/>
      <c r="F22" s="23"/>
      <c r="G22" s="158"/>
      <c r="H22" s="161"/>
      <c r="I22" s="161"/>
      <c r="J22" s="161"/>
      <c r="K22" s="23"/>
      <c r="L22" s="161"/>
      <c r="M22" s="23"/>
      <c r="N22" s="24"/>
      <c r="O22" s="24"/>
      <c r="P22" s="263">
        <f t="shared" si="3"/>
        <v>0</v>
      </c>
      <c r="Q22" s="26">
        <f t="shared" si="0"/>
        <v>0</v>
      </c>
      <c r="R22" s="143">
        <f t="shared" si="1"/>
        <v>0</v>
      </c>
      <c r="S22" s="27"/>
      <c r="T22" s="28">
        <v>2057</v>
      </c>
      <c r="U22" s="141" t="s">
        <v>159</v>
      </c>
      <c r="V22" s="30">
        <f t="shared" si="4"/>
        <v>0</v>
      </c>
      <c r="W22" s="31"/>
      <c r="X22" s="32">
        <f t="shared" si="2"/>
        <v>0</v>
      </c>
      <c r="Y22" s="19"/>
      <c r="Z22" s="6"/>
      <c r="AA22" s="6"/>
      <c r="AB22" s="6"/>
      <c r="AC22" s="6"/>
    </row>
    <row r="23" spans="1:29" ht="29.1" customHeight="1" thickBot="1" x14ac:dyDescent="0.4">
      <c r="A23" s="148"/>
      <c r="B23" s="148" t="str">
        <f t="shared" si="6"/>
        <v>NO</v>
      </c>
      <c r="C23" s="171"/>
      <c r="D23" s="240"/>
      <c r="E23" s="171"/>
      <c r="F23" s="23"/>
      <c r="G23" s="158"/>
      <c r="H23" s="161"/>
      <c r="I23" s="161"/>
      <c r="J23" s="161"/>
      <c r="K23" s="23"/>
      <c r="L23" s="161"/>
      <c r="M23" s="161"/>
      <c r="N23" s="24"/>
      <c r="O23" s="24"/>
      <c r="P23" s="263">
        <f t="shared" si="3"/>
        <v>0</v>
      </c>
      <c r="Q23" s="26">
        <f t="shared" si="0"/>
        <v>0</v>
      </c>
      <c r="R23" s="143">
        <f t="shared" si="1"/>
        <v>0</v>
      </c>
      <c r="S23" s="27"/>
      <c r="T23" s="28">
        <v>2112</v>
      </c>
      <c r="U23" s="141" t="s">
        <v>160</v>
      </c>
      <c r="V23" s="30">
        <f t="shared" si="4"/>
        <v>0</v>
      </c>
      <c r="W23" s="31"/>
      <c r="X23" s="32">
        <f t="shared" si="2"/>
        <v>0</v>
      </c>
      <c r="Y23" s="19"/>
      <c r="Z23" s="6"/>
      <c r="AA23" s="6"/>
      <c r="AB23" s="6"/>
      <c r="AC23" s="6"/>
    </row>
    <row r="24" spans="1:29" ht="29.1" customHeight="1" thickBot="1" x14ac:dyDescent="0.4">
      <c r="A24" s="148"/>
      <c r="B24" s="148" t="str">
        <f t="shared" si="6"/>
        <v>NO</v>
      </c>
      <c r="C24" s="171"/>
      <c r="D24" s="240"/>
      <c r="E24" s="171"/>
      <c r="F24" s="23"/>
      <c r="G24" s="158"/>
      <c r="H24" s="161"/>
      <c r="I24" s="161"/>
      <c r="J24" s="161"/>
      <c r="K24" s="23"/>
      <c r="L24" s="161"/>
      <c r="M24" s="161"/>
      <c r="N24" s="24"/>
      <c r="O24" s="195"/>
      <c r="P24" s="263">
        <f t="shared" si="3"/>
        <v>0</v>
      </c>
      <c r="Q24" s="26">
        <f t="shared" si="0"/>
        <v>0</v>
      </c>
      <c r="R24" s="143">
        <f t="shared" si="1"/>
        <v>0</v>
      </c>
      <c r="S24" s="27"/>
      <c r="T24" s="28">
        <v>2140</v>
      </c>
      <c r="U24" s="141" t="s">
        <v>161</v>
      </c>
      <c r="V24" s="30">
        <f t="shared" si="4"/>
        <v>0</v>
      </c>
      <c r="W24" s="31"/>
      <c r="X24" s="32">
        <f t="shared" si="2"/>
        <v>0</v>
      </c>
      <c r="Y24" s="19"/>
      <c r="Z24" s="6"/>
      <c r="AA24" s="6"/>
      <c r="AB24" s="6"/>
      <c r="AC24" s="6"/>
    </row>
    <row r="25" spans="1:29" ht="29.1" customHeight="1" thickBot="1" x14ac:dyDescent="0.4">
      <c r="A25" s="148"/>
      <c r="B25" s="148" t="str">
        <f t="shared" si="6"/>
        <v>NO</v>
      </c>
      <c r="C25" s="171"/>
      <c r="D25" s="240"/>
      <c r="E25" s="171"/>
      <c r="F25" s="23"/>
      <c r="G25" s="158"/>
      <c r="H25" s="161"/>
      <c r="I25" s="161"/>
      <c r="J25" s="161"/>
      <c r="K25" s="23"/>
      <c r="L25" s="161"/>
      <c r="M25" s="161"/>
      <c r="N25" s="24"/>
      <c r="O25" s="24"/>
      <c r="P25" s="263">
        <f t="shared" si="3"/>
        <v>0</v>
      </c>
      <c r="Q25" s="26">
        <f t="shared" si="0"/>
        <v>0</v>
      </c>
      <c r="R25" s="143">
        <f t="shared" si="1"/>
        <v>0</v>
      </c>
      <c r="S25" s="27"/>
      <c r="T25" s="28">
        <v>2142</v>
      </c>
      <c r="U25" s="141" t="s">
        <v>162</v>
      </c>
      <c r="V25" s="30">
        <f t="shared" si="4"/>
        <v>0</v>
      </c>
      <c r="W25" s="31"/>
      <c r="X25" s="32">
        <f t="shared" si="2"/>
        <v>0</v>
      </c>
      <c r="Y25" s="19"/>
      <c r="Z25" s="6"/>
      <c r="AA25" s="6"/>
      <c r="AB25" s="6"/>
      <c r="AC25" s="6"/>
    </row>
    <row r="26" spans="1:29" ht="29.1" customHeight="1" thickBot="1" x14ac:dyDescent="0.4">
      <c r="A26" s="148"/>
      <c r="B26" s="148" t="str">
        <f t="shared" si="6"/>
        <v>NO</v>
      </c>
      <c r="C26" s="171"/>
      <c r="D26" s="240"/>
      <c r="E26" s="171"/>
      <c r="F26" s="23"/>
      <c r="G26" s="158"/>
      <c r="H26" s="161"/>
      <c r="I26" s="161"/>
      <c r="J26" s="161"/>
      <c r="K26" s="23"/>
      <c r="L26" s="161"/>
      <c r="M26" s="161"/>
      <c r="N26" s="24"/>
      <c r="O26" s="24"/>
      <c r="P26" s="263">
        <f t="shared" si="3"/>
        <v>0</v>
      </c>
      <c r="Q26" s="26">
        <f t="shared" si="0"/>
        <v>0</v>
      </c>
      <c r="R26" s="143">
        <f t="shared" si="1"/>
        <v>0</v>
      </c>
      <c r="S26" s="27"/>
      <c r="T26" s="28">
        <v>2144</v>
      </c>
      <c r="U26" s="141" t="s">
        <v>163</v>
      </c>
      <c r="V26" s="30">
        <f t="shared" si="4"/>
        <v>0</v>
      </c>
      <c r="W26" s="31"/>
      <c r="X26" s="32">
        <f t="shared" si="2"/>
        <v>0</v>
      </c>
      <c r="Y26" s="19"/>
      <c r="Z26" s="6"/>
      <c r="AA26" s="6"/>
      <c r="AB26" s="6"/>
      <c r="AC26" s="6"/>
    </row>
    <row r="27" spans="1:29" ht="29.1" customHeight="1" thickBot="1" x14ac:dyDescent="0.4">
      <c r="A27" s="148"/>
      <c r="B27" s="148" t="str">
        <f t="shared" si="6"/>
        <v>NO</v>
      </c>
      <c r="C27" s="171"/>
      <c r="D27" s="240"/>
      <c r="E27" s="171"/>
      <c r="F27" s="23"/>
      <c r="G27" s="158"/>
      <c r="H27" s="161"/>
      <c r="I27" s="161"/>
      <c r="J27" s="161"/>
      <c r="K27" s="23"/>
      <c r="L27" s="161"/>
      <c r="M27" s="161"/>
      <c r="N27" s="24"/>
      <c r="O27" s="24"/>
      <c r="P27" s="263">
        <f t="shared" si="3"/>
        <v>0</v>
      </c>
      <c r="Q27" s="26">
        <f t="shared" si="0"/>
        <v>0</v>
      </c>
      <c r="R27" s="143">
        <f t="shared" si="1"/>
        <v>0</v>
      </c>
      <c r="S27" s="27"/>
      <c r="T27" s="28">
        <v>2186</v>
      </c>
      <c r="U27" s="141" t="s">
        <v>164</v>
      </c>
      <c r="V27" s="30">
        <f t="shared" si="4"/>
        <v>0</v>
      </c>
      <c r="W27" s="31"/>
      <c r="X27" s="32">
        <f t="shared" si="2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148"/>
      <c r="B28" s="148" t="str">
        <f t="shared" si="6"/>
        <v>NO</v>
      </c>
      <c r="C28" s="171"/>
      <c r="D28" s="240"/>
      <c r="E28" s="171"/>
      <c r="F28" s="23"/>
      <c r="G28" s="158"/>
      <c r="H28" s="161"/>
      <c r="I28" s="161"/>
      <c r="J28" s="161"/>
      <c r="K28" s="23"/>
      <c r="L28" s="161"/>
      <c r="M28" s="161"/>
      <c r="N28" s="24"/>
      <c r="O28" s="24"/>
      <c r="P28" s="263">
        <f t="shared" si="3"/>
        <v>0</v>
      </c>
      <c r="Q28" s="26">
        <f t="shared" si="0"/>
        <v>0</v>
      </c>
      <c r="R28" s="143">
        <f t="shared" si="1"/>
        <v>0</v>
      </c>
      <c r="S28" s="27"/>
      <c r="T28" s="28">
        <v>2236</v>
      </c>
      <c r="U28" s="141" t="s">
        <v>165</v>
      </c>
      <c r="V28" s="30">
        <f t="shared" si="4"/>
        <v>0</v>
      </c>
      <c r="W28" s="31"/>
      <c r="X28" s="32">
        <f t="shared" si="2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148"/>
      <c r="B29" s="148" t="str">
        <f t="shared" si="6"/>
        <v>NO</v>
      </c>
      <c r="C29" s="171"/>
      <c r="D29" s="240"/>
      <c r="E29" s="171"/>
      <c r="F29" s="23"/>
      <c r="G29" s="158"/>
      <c r="H29" s="161"/>
      <c r="I29" s="161"/>
      <c r="J29" s="161"/>
      <c r="K29" s="23"/>
      <c r="L29" s="161"/>
      <c r="M29" s="161"/>
      <c r="N29" s="24"/>
      <c r="O29" s="24"/>
      <c r="P29" s="263">
        <f t="shared" si="3"/>
        <v>0</v>
      </c>
      <c r="Q29" s="26">
        <f t="shared" si="0"/>
        <v>0</v>
      </c>
      <c r="R29" s="143">
        <f t="shared" si="1"/>
        <v>0</v>
      </c>
      <c r="S29" s="27"/>
      <c r="T29" s="28">
        <v>2272</v>
      </c>
      <c r="U29" s="141" t="s">
        <v>166</v>
      </c>
      <c r="V29" s="30">
        <f t="shared" si="4"/>
        <v>0</v>
      </c>
      <c r="W29" s="31"/>
      <c r="X29" s="32">
        <f t="shared" si="2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148"/>
      <c r="B30" s="148" t="str">
        <f t="shared" si="6"/>
        <v>NO</v>
      </c>
      <c r="C30" s="171"/>
      <c r="D30" s="240"/>
      <c r="E30" s="171"/>
      <c r="F30" s="23"/>
      <c r="G30" s="158"/>
      <c r="H30" s="161"/>
      <c r="I30" s="161"/>
      <c r="J30" s="161"/>
      <c r="K30" s="23"/>
      <c r="L30" s="161"/>
      <c r="M30" s="161"/>
      <c r="N30" s="24"/>
      <c r="O30" s="24"/>
      <c r="P30" s="263">
        <f t="shared" si="3"/>
        <v>0</v>
      </c>
      <c r="Q30" s="26">
        <f t="shared" si="0"/>
        <v>0</v>
      </c>
      <c r="R30" s="143">
        <f t="shared" si="1"/>
        <v>0</v>
      </c>
      <c r="S30" s="27"/>
      <c r="T30" s="28">
        <v>2362</v>
      </c>
      <c r="U30" s="141" t="s">
        <v>167</v>
      </c>
      <c r="V30" s="30">
        <f t="shared" si="4"/>
        <v>0</v>
      </c>
      <c r="W30" s="31"/>
      <c r="X30" s="32">
        <f t="shared" si="2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148"/>
      <c r="B31" s="148" t="str">
        <f t="shared" si="6"/>
        <v>NO</v>
      </c>
      <c r="C31" s="171"/>
      <c r="D31" s="240"/>
      <c r="E31" s="171"/>
      <c r="F31" s="23"/>
      <c r="G31" s="158"/>
      <c r="H31" s="161"/>
      <c r="I31" s="161"/>
      <c r="J31" s="161"/>
      <c r="K31" s="23"/>
      <c r="L31" s="161"/>
      <c r="M31" s="161"/>
      <c r="N31" s="24"/>
      <c r="O31" s="24"/>
      <c r="P31" s="263">
        <f t="shared" si="3"/>
        <v>0</v>
      </c>
      <c r="Q31" s="26">
        <f t="shared" si="0"/>
        <v>0</v>
      </c>
      <c r="R31" s="143">
        <f t="shared" si="1"/>
        <v>0</v>
      </c>
      <c r="S31" s="27"/>
      <c r="T31" s="28">
        <v>2397</v>
      </c>
      <c r="U31" s="141" t="s">
        <v>168</v>
      </c>
      <c r="V31" s="30">
        <f t="shared" si="4"/>
        <v>0</v>
      </c>
      <c r="W31" s="31"/>
      <c r="X31" s="32">
        <f t="shared" si="2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148"/>
      <c r="B32" s="148" t="str">
        <f t="shared" si="6"/>
        <v>NO</v>
      </c>
      <c r="C32" s="171"/>
      <c r="D32" s="240"/>
      <c r="E32" s="171"/>
      <c r="F32" s="23"/>
      <c r="G32" s="158"/>
      <c r="H32" s="161"/>
      <c r="I32" s="161"/>
      <c r="J32" s="161"/>
      <c r="K32" s="23"/>
      <c r="L32" s="161"/>
      <c r="M32" s="161"/>
      <c r="N32" s="24"/>
      <c r="O32" s="24"/>
      <c r="P32" s="263">
        <f t="shared" si="3"/>
        <v>0</v>
      </c>
      <c r="Q32" s="26">
        <f t="shared" si="0"/>
        <v>0</v>
      </c>
      <c r="R32" s="143">
        <f t="shared" si="1"/>
        <v>0</v>
      </c>
      <c r="S32" s="27"/>
      <c r="T32" s="28">
        <v>2403</v>
      </c>
      <c r="U32" s="141" t="s">
        <v>169</v>
      </c>
      <c r="V32" s="30">
        <f t="shared" si="4"/>
        <v>45</v>
      </c>
      <c r="W32" s="31"/>
      <c r="X32" s="32">
        <f t="shared" si="2"/>
        <v>45</v>
      </c>
      <c r="Y32" s="19"/>
      <c r="Z32" s="6"/>
      <c r="AA32" s="6"/>
      <c r="AB32" s="6"/>
      <c r="AC32" s="6"/>
    </row>
    <row r="33" spans="1:29" ht="29.1" customHeight="1" thickBot="1" x14ac:dyDescent="0.4">
      <c r="A33" s="148"/>
      <c r="B33" s="148" t="str">
        <f t="shared" si="6"/>
        <v>NO</v>
      </c>
      <c r="C33" s="171"/>
      <c r="D33" s="240"/>
      <c r="E33" s="171"/>
      <c r="F33" s="23"/>
      <c r="G33" s="158"/>
      <c r="H33" s="161"/>
      <c r="I33" s="161"/>
      <c r="J33" s="161"/>
      <c r="K33" s="23"/>
      <c r="L33" s="161"/>
      <c r="M33" s="161"/>
      <c r="N33" s="24"/>
      <c r="O33" s="24"/>
      <c r="P33" s="263">
        <f t="shared" si="3"/>
        <v>0</v>
      </c>
      <c r="Q33" s="26">
        <f t="shared" si="0"/>
        <v>0</v>
      </c>
      <c r="R33" s="143">
        <f t="shared" si="1"/>
        <v>0</v>
      </c>
      <c r="S33" s="27"/>
      <c r="T33" s="28">
        <v>2415</v>
      </c>
      <c r="U33" s="141" t="s">
        <v>170</v>
      </c>
      <c r="V33" s="30">
        <f t="shared" si="4"/>
        <v>0</v>
      </c>
      <c r="W33" s="31"/>
      <c r="X33" s="32">
        <f t="shared" si="2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148"/>
      <c r="B34" s="148" t="str">
        <f t="shared" si="6"/>
        <v>NO</v>
      </c>
      <c r="C34" s="171"/>
      <c r="D34" s="240"/>
      <c r="E34" s="171"/>
      <c r="F34" s="23"/>
      <c r="G34" s="161"/>
      <c r="H34" s="161"/>
      <c r="I34" s="161"/>
      <c r="J34" s="161"/>
      <c r="K34" s="23"/>
      <c r="L34" s="161"/>
      <c r="M34" s="161"/>
      <c r="N34" s="24"/>
      <c r="O34" s="24"/>
      <c r="P34" s="263">
        <f t="shared" si="3"/>
        <v>0</v>
      </c>
      <c r="Q34" s="26">
        <f t="shared" si="0"/>
        <v>0</v>
      </c>
      <c r="R34" s="143">
        <f t="shared" si="1"/>
        <v>0</v>
      </c>
      <c r="S34" s="27"/>
      <c r="T34" s="28">
        <v>2446</v>
      </c>
      <c r="U34" s="141" t="s">
        <v>171</v>
      </c>
      <c r="V34" s="30">
        <f t="shared" si="4"/>
        <v>0</v>
      </c>
      <c r="W34" s="31"/>
      <c r="X34" s="32">
        <f t="shared" si="2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148"/>
      <c r="B35" s="148" t="str">
        <f t="shared" si="6"/>
        <v>NO</v>
      </c>
      <c r="C35" s="171"/>
      <c r="D35" s="240"/>
      <c r="E35" s="171"/>
      <c r="F35" s="23"/>
      <c r="G35" s="161"/>
      <c r="H35" s="161"/>
      <c r="I35" s="161"/>
      <c r="J35" s="161"/>
      <c r="K35" s="23"/>
      <c r="L35" s="161"/>
      <c r="M35" s="161"/>
      <c r="N35" s="24"/>
      <c r="O35" s="24"/>
      <c r="P35" s="263">
        <f t="shared" si="3"/>
        <v>0</v>
      </c>
      <c r="Q35" s="26">
        <f t="shared" si="0"/>
        <v>0</v>
      </c>
      <c r="R35" s="143">
        <f t="shared" si="1"/>
        <v>0</v>
      </c>
      <c r="S35" s="27"/>
      <c r="T35" s="28">
        <v>2455</v>
      </c>
      <c r="U35" s="141" t="s">
        <v>172</v>
      </c>
      <c r="V35" s="30">
        <f t="shared" si="4"/>
        <v>0</v>
      </c>
      <c r="W35" s="31"/>
      <c r="X35" s="32">
        <f t="shared" ref="X35:X64" si="7">SUMIF($D$3:$D$82,T35,$P$3:$P$82)</f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148"/>
      <c r="B36" s="148" t="str">
        <f t="shared" ref="B36:B39" si="8">IF(Q36&lt;2,"NO","SI")</f>
        <v>NO</v>
      </c>
      <c r="C36" s="171"/>
      <c r="D36" s="240"/>
      <c r="E36" s="171"/>
      <c r="F36" s="23"/>
      <c r="G36" s="161"/>
      <c r="H36" s="23"/>
      <c r="I36" s="23"/>
      <c r="J36" s="23"/>
      <c r="K36" s="23"/>
      <c r="L36" s="23"/>
      <c r="M36" s="23"/>
      <c r="N36" s="24"/>
      <c r="O36" s="24"/>
      <c r="P36" s="263">
        <f t="shared" si="3"/>
        <v>0</v>
      </c>
      <c r="Q36" s="26">
        <f t="shared" si="0"/>
        <v>0</v>
      </c>
      <c r="R36" s="143">
        <v>0</v>
      </c>
      <c r="S36" s="27"/>
      <c r="T36" s="28">
        <v>2513</v>
      </c>
      <c r="U36" s="141" t="s">
        <v>115</v>
      </c>
      <c r="V36" s="30">
        <f t="shared" si="4"/>
        <v>0</v>
      </c>
      <c r="W36" s="31"/>
      <c r="X36" s="32">
        <f t="shared" si="7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148"/>
      <c r="B37" s="148" t="str">
        <f t="shared" si="8"/>
        <v>NO</v>
      </c>
      <c r="C37" s="171"/>
      <c r="D37" s="240"/>
      <c r="E37" s="171"/>
      <c r="F37" s="23"/>
      <c r="G37" s="161"/>
      <c r="H37" s="161"/>
      <c r="I37" s="161"/>
      <c r="J37" s="161"/>
      <c r="K37" s="23"/>
      <c r="L37" s="161"/>
      <c r="M37" s="161"/>
      <c r="N37" s="24"/>
      <c r="O37" s="24"/>
      <c r="P37" s="263">
        <f t="shared" si="3"/>
        <v>0</v>
      </c>
      <c r="Q37" s="26">
        <f t="shared" si="0"/>
        <v>0</v>
      </c>
      <c r="R37" s="143">
        <v>0</v>
      </c>
      <c r="S37" s="27"/>
      <c r="T37" s="28">
        <v>2521</v>
      </c>
      <c r="U37" s="141" t="s">
        <v>112</v>
      </c>
      <c r="V37" s="30">
        <f t="shared" si="4"/>
        <v>0</v>
      </c>
      <c r="W37" s="31"/>
      <c r="X37" s="32">
        <f t="shared" si="7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148"/>
      <c r="B38" s="148" t="str">
        <f t="shared" si="8"/>
        <v>NO</v>
      </c>
      <c r="C38" s="171"/>
      <c r="D38" s="240"/>
      <c r="E38" s="171"/>
      <c r="F38" s="23"/>
      <c r="G38" s="23"/>
      <c r="H38" s="23"/>
      <c r="I38" s="23"/>
      <c r="J38" s="23"/>
      <c r="K38" s="23"/>
      <c r="L38" s="23"/>
      <c r="M38" s="23"/>
      <c r="N38" s="24"/>
      <c r="O38" s="24"/>
      <c r="P38" s="25">
        <f t="shared" ref="P38:P39" si="9">IF(Q38=9,SUM(F38:N38)-SMALL(F38:N38,1)-SMALL(F38:N38,2),IF(Q38=8,SUM(F38:N38)-SMALL(F38:N38,1),SUM(F38:N38)))</f>
        <v>0</v>
      </c>
      <c r="Q38" s="26">
        <f t="shared" ref="Q38:Q39" si="10">COUNTA(F38:N38)</f>
        <v>0</v>
      </c>
      <c r="R38" s="143">
        <f t="shared" ref="R38:R39" si="11">SUM(F38:N38)</f>
        <v>0</v>
      </c>
      <c r="S38" s="27"/>
      <c r="T38" s="28">
        <v>2526</v>
      </c>
      <c r="U38" s="141" t="s">
        <v>173</v>
      </c>
      <c r="V38" s="30">
        <f t="shared" si="4"/>
        <v>0</v>
      </c>
      <c r="W38" s="31"/>
      <c r="X38" s="32">
        <f t="shared" si="7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148"/>
      <c r="B39" s="148" t="str">
        <f t="shared" si="8"/>
        <v>NO</v>
      </c>
      <c r="C39" s="171"/>
      <c r="D39" s="240"/>
      <c r="E39" s="171"/>
      <c r="F39" s="23"/>
      <c r="G39" s="23"/>
      <c r="H39" s="23"/>
      <c r="I39" s="23"/>
      <c r="J39" s="23"/>
      <c r="K39" s="23"/>
      <c r="L39" s="23"/>
      <c r="M39" s="23"/>
      <c r="N39" s="24"/>
      <c r="O39" s="24"/>
      <c r="P39" s="25">
        <f t="shared" si="9"/>
        <v>0</v>
      </c>
      <c r="Q39" s="26">
        <f t="shared" si="10"/>
        <v>0</v>
      </c>
      <c r="R39" s="143">
        <f t="shared" si="11"/>
        <v>0</v>
      </c>
      <c r="S39" s="27"/>
      <c r="T39" s="28">
        <v>2609</v>
      </c>
      <c r="U39" s="141" t="s">
        <v>174</v>
      </c>
      <c r="V39" s="30">
        <f t="shared" si="4"/>
        <v>0</v>
      </c>
      <c r="W39" s="31"/>
      <c r="X39" s="32">
        <f t="shared" si="7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148"/>
      <c r="B40" s="148" t="str">
        <f t="shared" ref="B40:B48" si="12">IF(Q40&lt;2,"NO","SI")</f>
        <v>NO</v>
      </c>
      <c r="C40" s="157"/>
      <c r="D40" s="242"/>
      <c r="E40" s="157"/>
      <c r="F40" s="23"/>
      <c r="G40" s="23"/>
      <c r="H40" s="23"/>
      <c r="I40" s="23"/>
      <c r="J40" s="23"/>
      <c r="K40" s="23"/>
      <c r="L40" s="23"/>
      <c r="M40" s="23"/>
      <c r="N40" s="24"/>
      <c r="O40" s="24"/>
      <c r="P40" s="25">
        <f t="shared" ref="P40:P48" si="13">IF(Q40=9,SUM(F40:N40)-SMALL(F40:N40,1)-SMALL(F40:N40,2),IF(Q40=8,SUM(F40:N40)-SMALL(F40:N40,1),SUM(F40:N40)))</f>
        <v>0</v>
      </c>
      <c r="Q40" s="26">
        <f t="shared" ref="Q40:Q48" si="14">COUNTA(F40:N40)</f>
        <v>0</v>
      </c>
      <c r="R40" s="143">
        <f t="shared" ref="R40:R48" si="15">SUM(F40:N40)</f>
        <v>0</v>
      </c>
      <c r="S40" s="27"/>
      <c r="T40" s="28">
        <v>2612</v>
      </c>
      <c r="U40" s="141" t="s">
        <v>175</v>
      </c>
      <c r="V40" s="30">
        <f t="shared" si="4"/>
        <v>0</v>
      </c>
      <c r="W40" s="31"/>
      <c r="X40" s="32">
        <f t="shared" si="7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148"/>
      <c r="B41" s="148" t="str">
        <f t="shared" si="12"/>
        <v>NO</v>
      </c>
      <c r="C41" s="157"/>
      <c r="D41" s="242"/>
      <c r="E41" s="157"/>
      <c r="F41" s="23"/>
      <c r="G41" s="23"/>
      <c r="H41" s="23"/>
      <c r="I41" s="23"/>
      <c r="J41" s="23"/>
      <c r="K41" s="23"/>
      <c r="L41" s="23"/>
      <c r="M41" s="23"/>
      <c r="N41" s="24"/>
      <c r="O41" s="24"/>
      <c r="P41" s="25">
        <f t="shared" si="13"/>
        <v>0</v>
      </c>
      <c r="Q41" s="26">
        <f t="shared" si="14"/>
        <v>0</v>
      </c>
      <c r="R41" s="143">
        <f t="shared" si="15"/>
        <v>0</v>
      </c>
      <c r="S41" s="27"/>
      <c r="T41" s="28">
        <v>2638</v>
      </c>
      <c r="U41" s="141" t="s">
        <v>176</v>
      </c>
      <c r="V41" s="30">
        <f t="shared" si="4"/>
        <v>0</v>
      </c>
      <c r="W41" s="31"/>
      <c r="X41" s="32">
        <f t="shared" si="7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148"/>
      <c r="B42" s="148" t="str">
        <f t="shared" si="12"/>
        <v>NO</v>
      </c>
      <c r="C42" s="157"/>
      <c r="D42" s="242"/>
      <c r="E42" s="157"/>
      <c r="F42" s="23"/>
      <c r="G42" s="23"/>
      <c r="H42" s="23"/>
      <c r="I42" s="23"/>
      <c r="J42" s="23"/>
      <c r="K42" s="23"/>
      <c r="L42" s="23"/>
      <c r="M42" s="23"/>
      <c r="N42" s="24"/>
      <c r="O42" s="24"/>
      <c r="P42" s="25">
        <f t="shared" si="13"/>
        <v>0</v>
      </c>
      <c r="Q42" s="26">
        <f t="shared" si="14"/>
        <v>0</v>
      </c>
      <c r="R42" s="143">
        <f t="shared" si="15"/>
        <v>0</v>
      </c>
      <c r="S42" s="27"/>
      <c r="T42" s="28"/>
      <c r="U42" s="141"/>
      <c r="V42" s="30">
        <f t="shared" ref="V42:V64" si="16">SUMIF($D$3:$D$76,T42,$Q$3:$Q$76)</f>
        <v>0</v>
      </c>
      <c r="W42" s="31"/>
      <c r="X42" s="32">
        <f t="shared" si="7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148"/>
      <c r="B43" s="148" t="str">
        <f t="shared" si="12"/>
        <v>NO</v>
      </c>
      <c r="C43" s="157"/>
      <c r="D43" s="242"/>
      <c r="E43" s="157"/>
      <c r="F43" s="23"/>
      <c r="G43" s="23"/>
      <c r="H43" s="23"/>
      <c r="I43" s="23"/>
      <c r="J43" s="23"/>
      <c r="K43" s="23"/>
      <c r="L43" s="23"/>
      <c r="M43" s="23"/>
      <c r="N43" s="24"/>
      <c r="O43" s="24"/>
      <c r="P43" s="25">
        <f t="shared" si="13"/>
        <v>0</v>
      </c>
      <c r="Q43" s="26">
        <f t="shared" si="14"/>
        <v>0</v>
      </c>
      <c r="R43" s="143">
        <f t="shared" si="15"/>
        <v>0</v>
      </c>
      <c r="S43" s="27"/>
      <c r="T43" s="28"/>
      <c r="U43" s="29"/>
      <c r="V43" s="30">
        <f t="shared" si="16"/>
        <v>0</v>
      </c>
      <c r="W43" s="31"/>
      <c r="X43" s="32">
        <f t="shared" si="7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148"/>
      <c r="B44" s="148" t="str">
        <f t="shared" si="12"/>
        <v>NO</v>
      </c>
      <c r="C44" s="157"/>
      <c r="D44" s="242"/>
      <c r="E44" s="157"/>
      <c r="F44" s="23"/>
      <c r="G44" s="161"/>
      <c r="H44" s="23"/>
      <c r="I44" s="23"/>
      <c r="J44" s="23"/>
      <c r="K44" s="23"/>
      <c r="L44" s="23"/>
      <c r="M44" s="23"/>
      <c r="N44" s="24"/>
      <c r="O44" s="24"/>
      <c r="P44" s="25">
        <f t="shared" si="13"/>
        <v>0</v>
      </c>
      <c r="Q44" s="26">
        <f t="shared" si="14"/>
        <v>0</v>
      </c>
      <c r="R44" s="143">
        <f t="shared" si="15"/>
        <v>0</v>
      </c>
      <c r="S44" s="27"/>
      <c r="T44" s="28"/>
      <c r="U44" s="141"/>
      <c r="V44" s="30">
        <f t="shared" si="16"/>
        <v>0</v>
      </c>
      <c r="W44" s="31"/>
      <c r="X44" s="32">
        <f t="shared" si="7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148"/>
      <c r="B45" s="148" t="str">
        <f t="shared" si="12"/>
        <v>NO</v>
      </c>
      <c r="C45" s="157"/>
      <c r="D45" s="242"/>
      <c r="E45" s="157"/>
      <c r="F45" s="23"/>
      <c r="G45" s="23"/>
      <c r="H45" s="23"/>
      <c r="I45" s="23"/>
      <c r="J45" s="23"/>
      <c r="K45" s="23"/>
      <c r="L45" s="23"/>
      <c r="M45" s="23"/>
      <c r="N45" s="24"/>
      <c r="O45" s="24"/>
      <c r="P45" s="25">
        <f t="shared" si="13"/>
        <v>0</v>
      </c>
      <c r="Q45" s="26">
        <f t="shared" si="14"/>
        <v>0</v>
      </c>
      <c r="R45" s="143">
        <f t="shared" si="15"/>
        <v>0</v>
      </c>
      <c r="S45" s="27"/>
      <c r="T45" s="28"/>
      <c r="U45" s="29"/>
      <c r="V45" s="30">
        <f t="shared" si="16"/>
        <v>0</v>
      </c>
      <c r="W45" s="31"/>
      <c r="X45" s="32">
        <f t="shared" si="7"/>
        <v>0</v>
      </c>
      <c r="Y45" s="19"/>
      <c r="Z45" s="6"/>
      <c r="AA45" s="6"/>
      <c r="AB45" s="6"/>
      <c r="AC45" s="6"/>
    </row>
    <row r="46" spans="1:29" ht="29.1" customHeight="1" thickBot="1" x14ac:dyDescent="0.4">
      <c r="A46" s="148"/>
      <c r="B46" s="148" t="str">
        <f t="shared" si="12"/>
        <v>NO</v>
      </c>
      <c r="C46" s="157"/>
      <c r="D46" s="242"/>
      <c r="E46" s="157"/>
      <c r="F46" s="23"/>
      <c r="G46" s="23"/>
      <c r="H46" s="23"/>
      <c r="I46" s="23"/>
      <c r="J46" s="23"/>
      <c r="K46" s="23"/>
      <c r="L46" s="23"/>
      <c r="M46" s="23"/>
      <c r="N46" s="24"/>
      <c r="O46" s="24"/>
      <c r="P46" s="25">
        <f t="shared" si="13"/>
        <v>0</v>
      </c>
      <c r="Q46" s="26">
        <f t="shared" si="14"/>
        <v>0</v>
      </c>
      <c r="R46" s="143">
        <f t="shared" si="15"/>
        <v>0</v>
      </c>
      <c r="S46" s="35"/>
      <c r="T46" s="28"/>
      <c r="U46" s="29"/>
      <c r="V46" s="30">
        <f t="shared" si="16"/>
        <v>0</v>
      </c>
      <c r="W46" s="31"/>
      <c r="X46" s="32">
        <f t="shared" si="7"/>
        <v>0</v>
      </c>
      <c r="Y46" s="38"/>
      <c r="Z46" s="6"/>
      <c r="AA46" s="6"/>
      <c r="AB46" s="6"/>
      <c r="AC46" s="6"/>
    </row>
    <row r="47" spans="1:29" ht="29.1" customHeight="1" thickBot="1" x14ac:dyDescent="0.4">
      <c r="A47" s="148"/>
      <c r="B47" s="148" t="str">
        <f t="shared" si="12"/>
        <v>NO</v>
      </c>
      <c r="C47" s="157"/>
      <c r="D47" s="242"/>
      <c r="E47" s="157"/>
      <c r="F47" s="23"/>
      <c r="G47" s="23"/>
      <c r="H47" s="23"/>
      <c r="I47" s="23"/>
      <c r="J47" s="23"/>
      <c r="K47" s="23"/>
      <c r="L47" s="23"/>
      <c r="M47" s="23"/>
      <c r="N47" s="24"/>
      <c r="O47" s="24"/>
      <c r="P47" s="25">
        <f t="shared" si="13"/>
        <v>0</v>
      </c>
      <c r="Q47" s="26">
        <f t="shared" si="14"/>
        <v>0</v>
      </c>
      <c r="R47" s="143">
        <f t="shared" si="15"/>
        <v>0</v>
      </c>
      <c r="S47" s="35"/>
      <c r="T47" s="28"/>
      <c r="U47" s="29"/>
      <c r="V47" s="30">
        <f t="shared" si="16"/>
        <v>0</v>
      </c>
      <c r="W47" s="31"/>
      <c r="X47" s="32">
        <f t="shared" si="7"/>
        <v>0</v>
      </c>
      <c r="Y47" s="38"/>
      <c r="Z47" s="6"/>
      <c r="AA47" s="6"/>
      <c r="AB47" s="6"/>
      <c r="AC47" s="6"/>
    </row>
    <row r="48" spans="1:29" ht="29.1" customHeight="1" thickBot="1" x14ac:dyDescent="0.4">
      <c r="A48" s="148"/>
      <c r="B48" s="148" t="str">
        <f t="shared" si="12"/>
        <v>NO</v>
      </c>
      <c r="C48" s="157"/>
      <c r="D48" s="242"/>
      <c r="E48" s="157"/>
      <c r="F48" s="23"/>
      <c r="G48" s="23"/>
      <c r="H48" s="23"/>
      <c r="I48" s="23"/>
      <c r="J48" s="23"/>
      <c r="K48" s="23"/>
      <c r="L48" s="23"/>
      <c r="M48" s="23"/>
      <c r="N48" s="24"/>
      <c r="O48" s="24"/>
      <c r="P48" s="25">
        <f t="shared" si="13"/>
        <v>0</v>
      </c>
      <c r="Q48" s="26">
        <f t="shared" si="14"/>
        <v>0</v>
      </c>
      <c r="R48" s="143">
        <f t="shared" si="15"/>
        <v>0</v>
      </c>
      <c r="S48" s="35"/>
      <c r="T48" s="28"/>
      <c r="U48" s="29"/>
      <c r="V48" s="30">
        <f t="shared" si="16"/>
        <v>0</v>
      </c>
      <c r="W48" s="31"/>
      <c r="X48" s="32">
        <f t="shared" si="7"/>
        <v>0</v>
      </c>
      <c r="Y48" s="38"/>
      <c r="Z48" s="6"/>
      <c r="AA48" s="6"/>
      <c r="AB48" s="6"/>
      <c r="AC48" s="6"/>
    </row>
    <row r="49" spans="1:29" ht="29.1" customHeight="1" thickBot="1" x14ac:dyDescent="0.4">
      <c r="A49" s="148"/>
      <c r="B49" s="148" t="str">
        <f t="shared" ref="B49:B58" si="17">IF(Q49&lt;2,"NO","SI")</f>
        <v>NO</v>
      </c>
      <c r="C49" s="20"/>
      <c r="D49" s="243"/>
      <c r="E49" s="20"/>
      <c r="F49" s="23"/>
      <c r="G49" s="23"/>
      <c r="H49" s="23"/>
      <c r="I49" s="23"/>
      <c r="J49" s="23"/>
      <c r="K49" s="23"/>
      <c r="L49" s="23"/>
      <c r="M49" s="23"/>
      <c r="N49" s="24"/>
      <c r="O49" s="24"/>
      <c r="P49" s="25">
        <f t="shared" ref="P49:P58" si="18">IF(Q49=9,SUM(F49:N49)-SMALL(F49:N49,1)-SMALL(F49:N49,2),IF(Q49=8,SUM(F49:N49)-SMALL(F49:N49,1),SUM(F49:N49)))</f>
        <v>0</v>
      </c>
      <c r="Q49" s="26">
        <f t="shared" ref="Q49:Q58" si="19">COUNTA(F49:N49)</f>
        <v>0</v>
      </c>
      <c r="R49" s="143">
        <f t="shared" ref="R49:R58" si="20">SUM(F49:N49)</f>
        <v>0</v>
      </c>
      <c r="S49" s="35"/>
      <c r="T49" s="28"/>
      <c r="U49" s="29"/>
      <c r="V49" s="30">
        <f t="shared" si="16"/>
        <v>0</v>
      </c>
      <c r="W49" s="31"/>
      <c r="X49" s="32">
        <f t="shared" si="7"/>
        <v>0</v>
      </c>
      <c r="Y49" s="38"/>
      <c r="Z49" s="6"/>
      <c r="AA49" s="6"/>
      <c r="AB49" s="6"/>
      <c r="AC49" s="6"/>
    </row>
    <row r="50" spans="1:29" ht="29.1" customHeight="1" thickBot="1" x14ac:dyDescent="0.4">
      <c r="A50" s="148"/>
      <c r="B50" s="148" t="str">
        <f t="shared" si="17"/>
        <v>NO</v>
      </c>
      <c r="C50" s="20"/>
      <c r="D50" s="243"/>
      <c r="E50" s="22"/>
      <c r="F50" s="23"/>
      <c r="G50" s="23"/>
      <c r="H50" s="23"/>
      <c r="I50" s="23"/>
      <c r="J50" s="23"/>
      <c r="K50" s="23"/>
      <c r="L50" s="23"/>
      <c r="M50" s="23"/>
      <c r="N50" s="24"/>
      <c r="O50" s="24"/>
      <c r="P50" s="25">
        <f t="shared" si="18"/>
        <v>0</v>
      </c>
      <c r="Q50" s="26">
        <f t="shared" si="19"/>
        <v>0</v>
      </c>
      <c r="R50" s="143">
        <f t="shared" si="20"/>
        <v>0</v>
      </c>
      <c r="S50" s="35"/>
      <c r="T50" s="28"/>
      <c r="U50" s="29"/>
      <c r="V50" s="30">
        <f t="shared" si="16"/>
        <v>0</v>
      </c>
      <c r="W50" s="31"/>
      <c r="X50" s="32">
        <f t="shared" si="7"/>
        <v>0</v>
      </c>
      <c r="Y50" s="38"/>
      <c r="Z50" s="6"/>
      <c r="AA50" s="6"/>
      <c r="AB50" s="6"/>
      <c r="AC50" s="6"/>
    </row>
    <row r="51" spans="1:29" ht="29.1" customHeight="1" thickBot="1" x14ac:dyDescent="0.4">
      <c r="A51" s="148"/>
      <c r="B51" s="148" t="str">
        <f t="shared" si="17"/>
        <v>NO</v>
      </c>
      <c r="C51" s="20"/>
      <c r="D51" s="243"/>
      <c r="E51" s="20"/>
      <c r="F51" s="23"/>
      <c r="G51" s="23"/>
      <c r="H51" s="23"/>
      <c r="I51" s="23"/>
      <c r="J51" s="23"/>
      <c r="K51" s="23"/>
      <c r="L51" s="23"/>
      <c r="M51" s="23"/>
      <c r="N51" s="24"/>
      <c r="O51" s="24"/>
      <c r="P51" s="25">
        <f t="shared" si="18"/>
        <v>0</v>
      </c>
      <c r="Q51" s="26">
        <f t="shared" si="19"/>
        <v>0</v>
      </c>
      <c r="R51" s="143">
        <f t="shared" si="20"/>
        <v>0</v>
      </c>
      <c r="S51" s="35"/>
      <c r="T51" s="28"/>
      <c r="U51" s="29"/>
      <c r="V51" s="30">
        <f t="shared" si="16"/>
        <v>0</v>
      </c>
      <c r="W51" s="31"/>
      <c r="X51" s="32">
        <f t="shared" si="7"/>
        <v>0</v>
      </c>
      <c r="Y51" s="38"/>
      <c r="Z51" s="6"/>
      <c r="AA51" s="6"/>
      <c r="AB51" s="6"/>
      <c r="AC51" s="6"/>
    </row>
    <row r="52" spans="1:29" ht="29.1" customHeight="1" thickBot="1" x14ac:dyDescent="0.4">
      <c r="A52" s="148"/>
      <c r="B52" s="148" t="str">
        <f t="shared" si="17"/>
        <v>NO</v>
      </c>
      <c r="C52" s="20"/>
      <c r="D52" s="243"/>
      <c r="E52" s="20"/>
      <c r="F52" s="23"/>
      <c r="G52" s="23"/>
      <c r="H52" s="23"/>
      <c r="I52" s="23"/>
      <c r="J52" s="23"/>
      <c r="K52" s="23"/>
      <c r="L52" s="23"/>
      <c r="M52" s="23"/>
      <c r="N52" s="24"/>
      <c r="O52" s="24"/>
      <c r="P52" s="25">
        <f t="shared" si="18"/>
        <v>0</v>
      </c>
      <c r="Q52" s="26">
        <f t="shared" si="19"/>
        <v>0</v>
      </c>
      <c r="R52" s="143">
        <f t="shared" si="20"/>
        <v>0</v>
      </c>
      <c r="S52" s="35"/>
      <c r="T52" s="28"/>
      <c r="U52" s="29"/>
      <c r="V52" s="30">
        <f t="shared" si="16"/>
        <v>0</v>
      </c>
      <c r="W52" s="31"/>
      <c r="X52" s="32">
        <f t="shared" si="7"/>
        <v>0</v>
      </c>
      <c r="Y52" s="38"/>
      <c r="Z52" s="6"/>
      <c r="AA52" s="6"/>
      <c r="AB52" s="6"/>
      <c r="AC52" s="6"/>
    </row>
    <row r="53" spans="1:29" ht="29.1" customHeight="1" thickBot="1" x14ac:dyDescent="0.4">
      <c r="A53" s="148"/>
      <c r="B53" s="148" t="str">
        <f t="shared" si="17"/>
        <v>NO</v>
      </c>
      <c r="C53" s="61"/>
      <c r="D53" s="243"/>
      <c r="E53" s="20"/>
      <c r="F53" s="23"/>
      <c r="G53" s="23"/>
      <c r="H53" s="23"/>
      <c r="I53" s="23"/>
      <c r="J53" s="23"/>
      <c r="K53" s="23"/>
      <c r="L53" s="23"/>
      <c r="M53" s="23"/>
      <c r="N53" s="24"/>
      <c r="O53" s="24"/>
      <c r="P53" s="25">
        <f t="shared" si="18"/>
        <v>0</v>
      </c>
      <c r="Q53" s="26">
        <f t="shared" si="19"/>
        <v>0</v>
      </c>
      <c r="R53" s="143">
        <f t="shared" si="20"/>
        <v>0</v>
      </c>
      <c r="S53" s="35"/>
      <c r="T53" s="28"/>
      <c r="U53" s="29"/>
      <c r="V53" s="30">
        <f t="shared" si="16"/>
        <v>0</v>
      </c>
      <c r="W53" s="31"/>
      <c r="X53" s="32">
        <f t="shared" si="7"/>
        <v>0</v>
      </c>
      <c r="Y53" s="38"/>
      <c r="Z53" s="6"/>
      <c r="AA53" s="6"/>
      <c r="AB53" s="6"/>
      <c r="AC53" s="6"/>
    </row>
    <row r="54" spans="1:29" ht="29.1" customHeight="1" thickBot="1" x14ac:dyDescent="0.4">
      <c r="A54" s="148"/>
      <c r="B54" s="148" t="str">
        <f t="shared" si="17"/>
        <v>NO</v>
      </c>
      <c r="C54" s="61"/>
      <c r="D54" s="243"/>
      <c r="E54" s="20"/>
      <c r="F54" s="23"/>
      <c r="G54" s="23"/>
      <c r="H54" s="23"/>
      <c r="I54" s="23"/>
      <c r="J54" s="23"/>
      <c r="K54" s="23"/>
      <c r="L54" s="23"/>
      <c r="M54" s="23"/>
      <c r="N54" s="24"/>
      <c r="O54" s="24"/>
      <c r="P54" s="25">
        <f t="shared" si="18"/>
        <v>0</v>
      </c>
      <c r="Q54" s="26">
        <f t="shared" si="19"/>
        <v>0</v>
      </c>
      <c r="R54" s="143">
        <f t="shared" si="20"/>
        <v>0</v>
      </c>
      <c r="S54" s="19"/>
      <c r="T54" s="28"/>
      <c r="U54" s="29"/>
      <c r="V54" s="30">
        <f t="shared" si="16"/>
        <v>0</v>
      </c>
      <c r="W54" s="31"/>
      <c r="X54" s="32">
        <f t="shared" si="7"/>
        <v>0</v>
      </c>
      <c r="Y54" s="6"/>
      <c r="Z54" s="6"/>
      <c r="AA54" s="6"/>
      <c r="AB54" s="6"/>
      <c r="AC54" s="6"/>
    </row>
    <row r="55" spans="1:29" ht="29.1" customHeight="1" thickBot="1" x14ac:dyDescent="0.4">
      <c r="A55" s="148"/>
      <c r="B55" s="148" t="str">
        <f t="shared" si="17"/>
        <v>NO</v>
      </c>
      <c r="C55" s="61"/>
      <c r="D55" s="243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4"/>
      <c r="P55" s="25">
        <f t="shared" si="18"/>
        <v>0</v>
      </c>
      <c r="Q55" s="26">
        <f t="shared" si="19"/>
        <v>0</v>
      </c>
      <c r="R55" s="143">
        <f t="shared" si="20"/>
        <v>0</v>
      </c>
      <c r="S55" s="19"/>
      <c r="T55" s="28"/>
      <c r="U55" s="29"/>
      <c r="V55" s="30">
        <f t="shared" si="16"/>
        <v>0</v>
      </c>
      <c r="W55" s="31"/>
      <c r="X55" s="32">
        <f t="shared" si="7"/>
        <v>0</v>
      </c>
      <c r="Y55" s="6"/>
      <c r="Z55" s="6"/>
      <c r="AA55" s="6"/>
      <c r="AB55" s="6"/>
      <c r="AC55" s="6"/>
    </row>
    <row r="56" spans="1:29" ht="29.1" customHeight="1" thickBot="1" x14ac:dyDescent="0.4">
      <c r="A56" s="148"/>
      <c r="B56" s="148" t="str">
        <f t="shared" si="17"/>
        <v>NO</v>
      </c>
      <c r="C56" s="132"/>
      <c r="D56" s="243"/>
      <c r="E56" s="20"/>
      <c r="F56" s="23"/>
      <c r="G56" s="23"/>
      <c r="H56" s="23"/>
      <c r="I56" s="23"/>
      <c r="J56" s="23"/>
      <c r="K56" s="23"/>
      <c r="L56" s="23"/>
      <c r="M56" s="23"/>
      <c r="N56" s="24"/>
      <c r="O56" s="24"/>
      <c r="P56" s="25">
        <f t="shared" si="18"/>
        <v>0</v>
      </c>
      <c r="Q56" s="26">
        <f t="shared" si="19"/>
        <v>0</v>
      </c>
      <c r="R56" s="143">
        <f t="shared" si="20"/>
        <v>0</v>
      </c>
      <c r="S56" s="19"/>
      <c r="T56" s="28"/>
      <c r="U56" s="29"/>
      <c r="V56" s="30">
        <f t="shared" si="16"/>
        <v>0</v>
      </c>
      <c r="W56" s="31"/>
      <c r="X56" s="32">
        <f t="shared" si="7"/>
        <v>0</v>
      </c>
      <c r="Y56" s="6"/>
      <c r="Z56" s="6"/>
      <c r="AA56" s="6"/>
      <c r="AB56" s="6"/>
      <c r="AC56" s="6"/>
    </row>
    <row r="57" spans="1:29" ht="29.1" customHeight="1" thickBot="1" x14ac:dyDescent="0.4">
      <c r="A57" s="148"/>
      <c r="B57" s="148" t="str">
        <f t="shared" si="17"/>
        <v>NO</v>
      </c>
      <c r="C57" s="132"/>
      <c r="D57" s="243"/>
      <c r="E57" s="20"/>
      <c r="F57" s="23"/>
      <c r="G57" s="23"/>
      <c r="H57" s="23"/>
      <c r="I57" s="23"/>
      <c r="J57" s="23"/>
      <c r="K57" s="23"/>
      <c r="L57" s="23"/>
      <c r="M57" s="23"/>
      <c r="N57" s="24"/>
      <c r="O57" s="264"/>
      <c r="P57" s="25">
        <f t="shared" si="18"/>
        <v>0</v>
      </c>
      <c r="Q57" s="26">
        <f t="shared" si="19"/>
        <v>0</v>
      </c>
      <c r="R57" s="143">
        <f t="shared" si="20"/>
        <v>0</v>
      </c>
      <c r="S57" s="19"/>
      <c r="T57" s="28"/>
      <c r="U57" s="29"/>
      <c r="V57" s="30">
        <f t="shared" si="16"/>
        <v>0</v>
      </c>
      <c r="W57" s="31"/>
      <c r="X57" s="32">
        <f t="shared" si="7"/>
        <v>0</v>
      </c>
      <c r="Y57" s="6"/>
      <c r="Z57" s="6"/>
      <c r="AA57" s="6"/>
      <c r="AB57" s="6"/>
      <c r="AC57" s="6"/>
    </row>
    <row r="58" spans="1:29" ht="29.1" customHeight="1" thickBot="1" x14ac:dyDescent="0.4">
      <c r="A58" s="148"/>
      <c r="B58" s="148" t="str">
        <f t="shared" si="17"/>
        <v>NO</v>
      </c>
      <c r="C58" s="61"/>
      <c r="D58" s="243"/>
      <c r="E58" s="61"/>
      <c r="F58" s="23"/>
      <c r="G58" s="23"/>
      <c r="H58" s="23"/>
      <c r="I58" s="23"/>
      <c r="J58" s="23"/>
      <c r="K58" s="23"/>
      <c r="L58" s="23"/>
      <c r="M58" s="23"/>
      <c r="N58" s="24"/>
      <c r="O58" s="264"/>
      <c r="P58" s="25">
        <f t="shared" si="18"/>
        <v>0</v>
      </c>
      <c r="Q58" s="26">
        <f t="shared" si="19"/>
        <v>0</v>
      </c>
      <c r="R58" s="143">
        <f t="shared" si="20"/>
        <v>0</v>
      </c>
      <c r="S58" s="19"/>
      <c r="T58" s="28"/>
      <c r="U58" s="29"/>
      <c r="V58" s="30">
        <f t="shared" si="16"/>
        <v>0</v>
      </c>
      <c r="W58" s="31"/>
      <c r="X58" s="32">
        <f t="shared" si="7"/>
        <v>0</v>
      </c>
      <c r="Y58" s="6"/>
      <c r="Z58" s="6"/>
      <c r="AA58" s="6"/>
      <c r="AB58" s="6"/>
      <c r="AC58" s="6"/>
    </row>
    <row r="59" spans="1:29" ht="29.1" customHeight="1" thickBot="1" x14ac:dyDescent="0.4">
      <c r="A59" s="42"/>
      <c r="B59" s="42">
        <f>COUNTIF(B3:B58,"SI")</f>
        <v>3</v>
      </c>
      <c r="C59" s="42">
        <f>COUNTA(C3:C58)</f>
        <v>3</v>
      </c>
      <c r="D59" s="244"/>
      <c r="E59" s="42"/>
      <c r="F59" s="44">
        <f t="shared" ref="F59:N59" si="21">COUNTA(F3:F58)</f>
        <v>3</v>
      </c>
      <c r="G59" s="44">
        <f t="shared" si="21"/>
        <v>0</v>
      </c>
      <c r="H59" s="44">
        <f t="shared" si="21"/>
        <v>0</v>
      </c>
      <c r="I59" s="44">
        <f t="shared" si="21"/>
        <v>0</v>
      </c>
      <c r="J59" s="44">
        <f t="shared" si="21"/>
        <v>0</v>
      </c>
      <c r="K59" s="44">
        <f t="shared" si="21"/>
        <v>0</v>
      </c>
      <c r="L59" s="44">
        <f t="shared" si="21"/>
        <v>0</v>
      </c>
      <c r="M59" s="44">
        <f t="shared" si="21"/>
        <v>0</v>
      </c>
      <c r="N59" s="44">
        <f t="shared" si="21"/>
        <v>0</v>
      </c>
      <c r="O59" s="265"/>
      <c r="P59" s="64">
        <f>SUM(P3:P58)</f>
        <v>105</v>
      </c>
      <c r="Q59" s="46"/>
      <c r="R59" s="65">
        <f>SUM(R3:R58)</f>
        <v>105</v>
      </c>
      <c r="S59" s="19"/>
      <c r="T59" s="28"/>
      <c r="U59" s="141"/>
      <c r="V59" s="30">
        <f t="shared" si="16"/>
        <v>0</v>
      </c>
      <c r="W59" s="31"/>
      <c r="X59" s="32">
        <f t="shared" si="7"/>
        <v>0</v>
      </c>
      <c r="Y59" s="6"/>
      <c r="Z59" s="6"/>
      <c r="AA59" s="6"/>
      <c r="AB59" s="6"/>
      <c r="AC59" s="6"/>
    </row>
    <row r="60" spans="1:29" ht="29.1" customHeight="1" thickBot="1" x14ac:dyDescent="0.4">
      <c r="A60" s="66"/>
      <c r="B60" s="66"/>
      <c r="C60" s="66"/>
      <c r="D60" s="245"/>
      <c r="E60" s="66"/>
      <c r="F60" s="67"/>
      <c r="G60" s="67"/>
      <c r="H60" s="66"/>
      <c r="I60" s="66"/>
      <c r="J60" s="66"/>
      <c r="K60" s="66"/>
      <c r="L60" s="66"/>
      <c r="M60" s="66"/>
      <c r="N60" s="66"/>
      <c r="O60" s="68"/>
      <c r="P60" s="68"/>
      <c r="Q60" s="6"/>
      <c r="R60" s="69"/>
      <c r="S60" s="19"/>
      <c r="T60" s="28"/>
      <c r="U60" s="29"/>
      <c r="V60" s="30">
        <f t="shared" si="16"/>
        <v>0</v>
      </c>
      <c r="W60" s="31"/>
      <c r="X60" s="32">
        <f t="shared" si="7"/>
        <v>0</v>
      </c>
      <c r="Y60" s="6"/>
      <c r="Z60" s="6"/>
      <c r="AA60" s="6"/>
      <c r="AB60" s="6"/>
      <c r="AC60" s="6"/>
    </row>
    <row r="61" spans="1:29" ht="29.1" customHeight="1" thickBot="1" x14ac:dyDescent="0.4">
      <c r="A61" s="6"/>
      <c r="B61" s="6"/>
      <c r="C61" s="6"/>
      <c r="D61" s="24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19"/>
      <c r="T61" s="28"/>
      <c r="U61" s="29"/>
      <c r="V61" s="30">
        <f t="shared" si="16"/>
        <v>0</v>
      </c>
      <c r="W61" s="31"/>
      <c r="X61" s="32">
        <f t="shared" si="7"/>
        <v>0</v>
      </c>
      <c r="Y61" s="6"/>
      <c r="Z61" s="6"/>
      <c r="AA61" s="6"/>
      <c r="AB61" s="6"/>
      <c r="AC61" s="6"/>
    </row>
    <row r="62" spans="1:29" ht="29.1" customHeight="1" thickBot="1" x14ac:dyDescent="0.4">
      <c r="A62" s="178"/>
      <c r="B62" s="6"/>
      <c r="C62" s="48"/>
      <c r="D62" s="247"/>
      <c r="E62" s="49"/>
      <c r="F62" s="49"/>
      <c r="G62" s="50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19"/>
      <c r="T62" s="28"/>
      <c r="U62" s="141"/>
      <c r="V62" s="30">
        <f t="shared" si="16"/>
        <v>0</v>
      </c>
      <c r="W62" s="31"/>
      <c r="X62" s="32">
        <f t="shared" si="7"/>
        <v>0</v>
      </c>
      <c r="Y62" s="6"/>
      <c r="Z62" s="6"/>
      <c r="AA62" s="6"/>
      <c r="AB62" s="6"/>
      <c r="AC62" s="6"/>
    </row>
    <row r="63" spans="1:29" ht="29.1" customHeight="1" thickBot="1" x14ac:dyDescent="0.4">
      <c r="A63" s="182"/>
      <c r="B63" s="6"/>
      <c r="C63" s="51"/>
      <c r="D63" s="248"/>
      <c r="E63" s="52"/>
      <c r="F63" s="52"/>
      <c r="G63" s="52"/>
      <c r="H63" s="49"/>
      <c r="I63" s="49"/>
      <c r="J63" s="49"/>
      <c r="K63" s="49"/>
      <c r="L63" s="49"/>
      <c r="M63" s="49"/>
      <c r="N63" s="49"/>
      <c r="O63" s="49"/>
      <c r="P63" s="50"/>
      <c r="Q63" s="6"/>
      <c r="R63" s="6"/>
      <c r="S63" s="19"/>
      <c r="T63" s="28"/>
      <c r="U63" s="29"/>
      <c r="V63" s="30">
        <f t="shared" si="16"/>
        <v>0</v>
      </c>
      <c r="W63" s="31"/>
      <c r="X63" s="32">
        <f t="shared" si="7"/>
        <v>0</v>
      </c>
      <c r="Y63" s="6"/>
      <c r="Z63" s="6"/>
      <c r="AA63" s="6"/>
      <c r="AB63" s="6"/>
      <c r="AC63" s="6"/>
    </row>
    <row r="64" spans="1:29" ht="29.1" customHeight="1" thickBot="1" x14ac:dyDescent="0.4">
      <c r="A64" s="179"/>
      <c r="B64" s="6"/>
      <c r="C64" s="54"/>
      <c r="D64" s="249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6"/>
      <c r="Q64" s="6"/>
      <c r="R64" s="6"/>
      <c r="S64" s="19"/>
      <c r="T64" s="28"/>
      <c r="U64" s="29"/>
      <c r="V64" s="30">
        <f t="shared" si="16"/>
        <v>0</v>
      </c>
      <c r="W64" s="31"/>
      <c r="X64" s="32">
        <f t="shared" si="7"/>
        <v>0</v>
      </c>
      <c r="Y64" s="6"/>
      <c r="Z64" s="6"/>
      <c r="AA64" s="6"/>
      <c r="AB64" s="6"/>
      <c r="AC64" s="6"/>
    </row>
    <row r="65" spans="19:29" ht="29.1" customHeight="1" x14ac:dyDescent="0.35">
      <c r="S65" s="19"/>
      <c r="T65" s="6"/>
      <c r="U65" s="6"/>
      <c r="V65" s="39">
        <f>SUM(V3:V64)</f>
        <v>105</v>
      </c>
      <c r="W65" s="6"/>
      <c r="X65" s="41">
        <f>SUM(X3:X64)</f>
        <v>105</v>
      </c>
      <c r="Y65" s="6"/>
      <c r="Z65" s="6"/>
      <c r="AA65" s="6"/>
      <c r="AB65" s="6"/>
      <c r="AC65" s="6"/>
    </row>
    <row r="66" spans="19:29" ht="29.1" customHeight="1" x14ac:dyDescent="0.2">
      <c r="S66" s="19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9:29" ht="29.1" customHeight="1" x14ac:dyDescent="0.2">
      <c r="S67" s="19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9:29" ht="29.1" customHeight="1" x14ac:dyDescent="0.2">
      <c r="S68" s="19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9:29" ht="29.1" customHeight="1" x14ac:dyDescent="0.2">
      <c r="S69" s="19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9:29" ht="29.1" customHeight="1" x14ac:dyDescent="0.2">
      <c r="S70" s="19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9:29" ht="29.1" customHeight="1" x14ac:dyDescent="0.2">
      <c r="S71" s="19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9:29" ht="29.1" customHeight="1" x14ac:dyDescent="0.2">
      <c r="S72" s="19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9:29" ht="29.1" customHeight="1" x14ac:dyDescent="0.2">
      <c r="S73" s="19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9:29" ht="29.1" customHeight="1" x14ac:dyDescent="0.2">
      <c r="S74" s="19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9:29" ht="29.1" customHeight="1" x14ac:dyDescent="0.2">
      <c r="S75" s="19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9:29" ht="29.1" customHeight="1" x14ac:dyDescent="0.2">
      <c r="S76" s="19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9:29" ht="29.1" customHeight="1" x14ac:dyDescent="0.2">
      <c r="S77" s="19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9:29" ht="29.1" customHeight="1" x14ac:dyDescent="0.2">
      <c r="S78" s="19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9:29" ht="29.1" customHeight="1" x14ac:dyDescent="0.2">
      <c r="S79" s="19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9:29" ht="29.1" customHeight="1" x14ac:dyDescent="0.2">
      <c r="S80" s="19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9:29" ht="29.1" customHeight="1" x14ac:dyDescent="0.2">
      <c r="S81" s="19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9:29" ht="28.5" customHeight="1" x14ac:dyDescent="0.2">
      <c r="S82" s="19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9:29" ht="27.95" customHeight="1" x14ac:dyDescent="0.2"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9:29" ht="15.6" customHeight="1" x14ac:dyDescent="0.2"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9:29" ht="15.6" customHeight="1" x14ac:dyDescent="0.2"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9:29" ht="15.6" customHeight="1" x14ac:dyDescent="0.2"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9:29" ht="15.6" customHeight="1" x14ac:dyDescent="0.2"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19:29" ht="18.600000000000001" customHeight="1" x14ac:dyDescent="0.2">
      <c r="T88" s="6"/>
      <c r="U88" s="6"/>
      <c r="V88" s="6"/>
      <c r="W88" s="6"/>
      <c r="X88" s="6"/>
    </row>
    <row r="89" spans="19:29" ht="18.600000000000001" customHeight="1" x14ac:dyDescent="0.2">
      <c r="T89" s="6"/>
      <c r="U89" s="6"/>
    </row>
    <row r="90" spans="19:29" ht="18.600000000000001" customHeight="1" x14ac:dyDescent="0.2">
      <c r="T90" s="6"/>
      <c r="U90" s="6"/>
    </row>
    <row r="91" spans="19:29" ht="18.600000000000001" customHeight="1" x14ac:dyDescent="0.2">
      <c r="T91" s="6"/>
      <c r="U91" s="6"/>
    </row>
    <row r="92" spans="19:29" ht="18.600000000000001" customHeight="1" x14ac:dyDescent="0.2">
      <c r="T92" s="6"/>
      <c r="U92" s="6"/>
    </row>
    <row r="93" spans="19:29" ht="18.600000000000001" customHeight="1" x14ac:dyDescent="0.2">
      <c r="T93" s="6"/>
      <c r="U93" s="6"/>
    </row>
  </sheetData>
  <sortState xmlns:xlrd2="http://schemas.microsoft.com/office/spreadsheetml/2017/richdata2" ref="A3:R37">
    <sortCondition descending="1" ref="P3:P37"/>
  </sortState>
  <mergeCells count="1">
    <mergeCell ref="B1:G1"/>
  </mergeCells>
  <conditionalFormatting sqref="A3:B58">
    <cfRule type="containsText" dxfId="23" priority="1" stopIfTrue="1" operator="containsText" text="SI">
      <formula>NOT(ISERROR(SEARCH("SI",A3)))</formula>
    </cfRule>
    <cfRule type="containsText" dxfId="22" priority="2" stopIfTrue="1" operator="containsText" text="NO">
      <formula>NOT(ISERROR(SEARCH("NO",A3)))</formula>
    </cfRule>
  </conditionalFormatting>
  <pageMargins left="1" right="1" top="1" bottom="1" header="0.25" footer="0.25"/>
  <pageSetup orientation="portrait"/>
  <headerFooter>
    <oddHeader>&amp;L&amp;"Times New Roman,Regular"&amp;12&amp;K000000RA F</oddHeader>
    <oddFooter>&amp;L&amp;"Helvetica,Regular"&amp;12&amp;K000000&amp;P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A100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V3" sqref="V3:V41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5.7109375" style="1" customWidth="1"/>
    <col min="4" max="4" width="12.7109375" style="1" customWidth="1"/>
    <col min="5" max="5" width="72.28515625" style="1" bestFit="1" customWidth="1"/>
    <col min="6" max="6" width="22.85546875" style="1" customWidth="1"/>
    <col min="7" max="7" width="23" style="1" customWidth="1"/>
    <col min="8" max="11" width="22.42578125" style="1" customWidth="1"/>
    <col min="12" max="12" width="23" style="1" customWidth="1"/>
    <col min="13" max="14" width="23.140625" style="1" customWidth="1"/>
    <col min="15" max="15" width="31.28515625" style="1" bestFit="1" customWidth="1"/>
    <col min="16" max="16" width="21.42578125" style="1" customWidth="1"/>
    <col min="17" max="17" width="15.140625" style="1" bestFit="1" customWidth="1"/>
    <col min="18" max="18" width="32.7109375" style="1" bestFit="1" customWidth="1"/>
    <col min="19" max="19" width="3.5703125" style="1" customWidth="1"/>
    <col min="20" max="20" width="11.42578125" style="1" customWidth="1"/>
    <col min="21" max="21" width="59.7109375" style="1" customWidth="1"/>
    <col min="22" max="22" width="18.5703125" style="1" customWidth="1"/>
    <col min="23" max="23" width="11.42578125" style="1" customWidth="1"/>
    <col min="24" max="24" width="35.42578125" style="1" customWidth="1"/>
    <col min="25" max="26" width="11.42578125" style="1" customWidth="1"/>
    <col min="27" max="27" width="36.28515625" style="1" customWidth="1"/>
    <col min="28" max="28" width="11.42578125" style="1" customWidth="1"/>
    <col min="29" max="29" width="67.140625" style="1" customWidth="1"/>
    <col min="30" max="261" width="11.42578125" style="1" customWidth="1"/>
  </cols>
  <sheetData>
    <row r="1" spans="1:29" ht="28.5" customHeight="1" thickBot="1" x14ac:dyDescent="0.45">
      <c r="A1"/>
      <c r="B1" s="272" t="s">
        <v>79</v>
      </c>
      <c r="C1" s="273"/>
      <c r="D1" s="273"/>
      <c r="E1" s="273"/>
      <c r="F1" s="273"/>
      <c r="G1" s="274"/>
      <c r="H1" s="57"/>
      <c r="I1" s="144"/>
      <c r="J1" s="144"/>
      <c r="K1" s="144"/>
      <c r="L1" s="58"/>
      <c r="M1" s="58"/>
      <c r="N1" s="58"/>
      <c r="O1" s="110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77.25" thickBot="1" x14ac:dyDescent="0.4">
      <c r="A2" s="156" t="s">
        <v>113</v>
      </c>
      <c r="B2" s="8" t="s">
        <v>69</v>
      </c>
      <c r="C2" s="156" t="s">
        <v>1</v>
      </c>
      <c r="D2" s="156" t="s">
        <v>70</v>
      </c>
      <c r="E2" s="156" t="s">
        <v>3</v>
      </c>
      <c r="F2" s="9" t="s">
        <v>136</v>
      </c>
      <c r="G2" s="9" t="s">
        <v>137</v>
      </c>
      <c r="H2" s="9" t="s">
        <v>138</v>
      </c>
      <c r="I2" s="9" t="s">
        <v>139</v>
      </c>
      <c r="J2" s="9" t="s">
        <v>140</v>
      </c>
      <c r="K2" s="9" t="s">
        <v>141</v>
      </c>
      <c r="L2" s="9"/>
      <c r="M2" s="9"/>
      <c r="N2" s="10"/>
      <c r="O2" s="9" t="s">
        <v>119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9.1" customHeight="1" thickBot="1" x14ac:dyDescent="0.4">
      <c r="A3" s="180">
        <v>78341</v>
      </c>
      <c r="B3" s="148" t="s">
        <v>109</v>
      </c>
      <c r="C3" s="171" t="s">
        <v>218</v>
      </c>
      <c r="D3" s="171">
        <v>2057</v>
      </c>
      <c r="E3" s="171" t="s">
        <v>159</v>
      </c>
      <c r="F3" s="149">
        <v>100</v>
      </c>
      <c r="G3" s="158"/>
      <c r="H3" s="161"/>
      <c r="I3" s="161"/>
      <c r="J3" s="161"/>
      <c r="K3" s="23"/>
      <c r="L3" s="23"/>
      <c r="M3" s="23"/>
      <c r="N3" s="24"/>
      <c r="O3" s="24"/>
      <c r="P3" s="25">
        <f t="shared" ref="P3:P49" si="0">IF(Q3=7,SUM(F3:N3)-SMALL(F3:N3,1),IF(Q3=8,SUM(F3:N3),SUM(F3:N3)))+O3</f>
        <v>100</v>
      </c>
      <c r="Q3" s="26">
        <f t="shared" ref="Q3:Q34" si="1">COUNTA(F3:N3)</f>
        <v>1</v>
      </c>
      <c r="R3" s="143">
        <f t="shared" ref="R3:R43" si="2">SUM(F3:N3)+O3</f>
        <v>100</v>
      </c>
      <c r="S3" s="27"/>
      <c r="T3" s="28">
        <v>10</v>
      </c>
      <c r="U3" s="141" t="s">
        <v>142</v>
      </c>
      <c r="V3" s="30">
        <f>SUMIF($D$3:$D$76,T3,$P$3:$P$76)</f>
        <v>47</v>
      </c>
      <c r="W3" s="31"/>
      <c r="X3" s="32">
        <f>SUMIF($D$3:$D$94,T3,$P$3:$P$94)</f>
        <v>47</v>
      </c>
      <c r="Y3" s="19"/>
      <c r="Z3" s="33"/>
      <c r="AA3" s="33"/>
      <c r="AB3" s="33"/>
      <c r="AC3" s="33"/>
    </row>
    <row r="4" spans="1:29" ht="29.1" customHeight="1" thickBot="1" x14ac:dyDescent="0.4">
      <c r="A4" s="180">
        <v>103151</v>
      </c>
      <c r="B4" s="148" t="s">
        <v>109</v>
      </c>
      <c r="C4" s="171" t="s">
        <v>219</v>
      </c>
      <c r="D4" s="171">
        <v>2140</v>
      </c>
      <c r="E4" s="171" t="s">
        <v>161</v>
      </c>
      <c r="F4" s="149">
        <v>90</v>
      </c>
      <c r="G4" s="158"/>
      <c r="H4" s="161"/>
      <c r="I4" s="161"/>
      <c r="J4" s="161"/>
      <c r="K4" s="23"/>
      <c r="L4" s="23"/>
      <c r="M4" s="23"/>
      <c r="N4" s="24"/>
      <c r="O4" s="24"/>
      <c r="P4" s="25">
        <f t="shared" si="0"/>
        <v>90</v>
      </c>
      <c r="Q4" s="26">
        <f t="shared" si="1"/>
        <v>1</v>
      </c>
      <c r="R4" s="143">
        <f t="shared" si="2"/>
        <v>90</v>
      </c>
      <c r="S4" s="27"/>
      <c r="T4" s="28">
        <v>48</v>
      </c>
      <c r="U4" s="141" t="s">
        <v>143</v>
      </c>
      <c r="V4" s="30">
        <f t="shared" ref="V4:V41" si="3">SUMIF($D$3:$D$76,T4,$P$3:$P$76)</f>
        <v>0</v>
      </c>
      <c r="W4" s="31"/>
      <c r="X4" s="32">
        <f t="shared" ref="X4:X34" si="4">SUMIF($D$3:$D$94,T4,$P$3:$P$94)</f>
        <v>0</v>
      </c>
      <c r="Y4" s="19"/>
      <c r="Z4" s="33"/>
      <c r="AA4" s="33"/>
      <c r="AB4" s="33"/>
      <c r="AC4" s="33"/>
    </row>
    <row r="5" spans="1:29" ht="29.1" customHeight="1" thickBot="1" x14ac:dyDescent="0.4">
      <c r="A5" s="180">
        <v>107547</v>
      </c>
      <c r="B5" s="148" t="s">
        <v>109</v>
      </c>
      <c r="C5" s="171" t="s">
        <v>220</v>
      </c>
      <c r="D5" s="171">
        <v>2415</v>
      </c>
      <c r="E5" s="171" t="s">
        <v>170</v>
      </c>
      <c r="F5" s="149">
        <v>80</v>
      </c>
      <c r="G5" s="158"/>
      <c r="H5" s="161"/>
      <c r="I5" s="161"/>
      <c r="J5" s="161"/>
      <c r="K5" s="23"/>
      <c r="L5" s="23"/>
      <c r="M5" s="23"/>
      <c r="N5" s="24"/>
      <c r="O5" s="195"/>
      <c r="P5" s="25">
        <f t="shared" si="0"/>
        <v>80</v>
      </c>
      <c r="Q5" s="26">
        <f t="shared" si="1"/>
        <v>1</v>
      </c>
      <c r="R5" s="143">
        <f t="shared" si="2"/>
        <v>80</v>
      </c>
      <c r="S5" s="27"/>
      <c r="T5" s="28">
        <v>1132</v>
      </c>
      <c r="U5" s="141" t="s">
        <v>144</v>
      </c>
      <c r="V5" s="30">
        <f t="shared" si="3"/>
        <v>0</v>
      </c>
      <c r="W5" s="31"/>
      <c r="X5" s="32">
        <f t="shared" si="4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80">
        <v>83485</v>
      </c>
      <c r="B6" s="148" t="s">
        <v>109</v>
      </c>
      <c r="C6" s="171" t="s">
        <v>221</v>
      </c>
      <c r="D6" s="171">
        <v>1757</v>
      </c>
      <c r="E6" s="171" t="s">
        <v>152</v>
      </c>
      <c r="F6" s="149">
        <v>60</v>
      </c>
      <c r="G6" s="158"/>
      <c r="H6" s="161"/>
      <c r="I6" s="161"/>
      <c r="J6" s="161"/>
      <c r="K6" s="23"/>
      <c r="L6" s="23"/>
      <c r="M6" s="23"/>
      <c r="N6" s="24"/>
      <c r="O6" s="24"/>
      <c r="P6" s="25">
        <f t="shared" si="0"/>
        <v>60</v>
      </c>
      <c r="Q6" s="26">
        <f t="shared" si="1"/>
        <v>1</v>
      </c>
      <c r="R6" s="143">
        <f t="shared" si="2"/>
        <v>60</v>
      </c>
      <c r="S6" s="27"/>
      <c r="T6" s="28">
        <v>1140</v>
      </c>
      <c r="U6" s="141" t="s">
        <v>145</v>
      </c>
      <c r="V6" s="30">
        <f t="shared" si="3"/>
        <v>15</v>
      </c>
      <c r="W6" s="31"/>
      <c r="X6" s="32">
        <f t="shared" si="4"/>
        <v>15</v>
      </c>
      <c r="Y6" s="19"/>
      <c r="Z6" s="33"/>
      <c r="AA6" s="33"/>
      <c r="AB6" s="33"/>
      <c r="AC6" s="33"/>
    </row>
    <row r="7" spans="1:29" ht="29.1" customHeight="1" thickBot="1" x14ac:dyDescent="0.4">
      <c r="A7" s="180">
        <v>140768</v>
      </c>
      <c r="B7" s="148" t="s">
        <v>109</v>
      </c>
      <c r="C7" s="171" t="s">
        <v>222</v>
      </c>
      <c r="D7" s="171">
        <v>2526</v>
      </c>
      <c r="E7" s="171" t="s">
        <v>173</v>
      </c>
      <c r="F7" s="149">
        <v>50</v>
      </c>
      <c r="G7" s="158"/>
      <c r="H7" s="161"/>
      <c r="I7" s="161"/>
      <c r="J7" s="161"/>
      <c r="K7" s="23"/>
      <c r="L7" s="23"/>
      <c r="M7" s="23"/>
      <c r="N7" s="24"/>
      <c r="O7" s="24"/>
      <c r="P7" s="25">
        <f t="shared" si="0"/>
        <v>50</v>
      </c>
      <c r="Q7" s="26">
        <f t="shared" si="1"/>
        <v>1</v>
      </c>
      <c r="R7" s="143">
        <f t="shared" si="2"/>
        <v>50</v>
      </c>
      <c r="S7" s="27"/>
      <c r="T7" s="28">
        <v>1172</v>
      </c>
      <c r="U7" s="141" t="s">
        <v>146</v>
      </c>
      <c r="V7" s="30">
        <f t="shared" si="3"/>
        <v>5</v>
      </c>
      <c r="W7" s="31"/>
      <c r="X7" s="32">
        <f t="shared" si="4"/>
        <v>5</v>
      </c>
      <c r="Y7" s="19"/>
      <c r="Z7" s="33"/>
      <c r="AA7" s="33"/>
      <c r="AB7" s="33"/>
      <c r="AC7" s="33"/>
    </row>
    <row r="8" spans="1:29" ht="29.1" customHeight="1" thickBot="1" x14ac:dyDescent="0.4">
      <c r="A8" s="180">
        <v>114946</v>
      </c>
      <c r="B8" s="148" t="s">
        <v>109</v>
      </c>
      <c r="C8" s="171" t="s">
        <v>223</v>
      </c>
      <c r="D8" s="171">
        <v>10</v>
      </c>
      <c r="E8" s="171" t="s">
        <v>142</v>
      </c>
      <c r="F8" s="149">
        <v>40</v>
      </c>
      <c r="G8" s="158"/>
      <c r="H8" s="161"/>
      <c r="I8" s="161"/>
      <c r="J8" s="161"/>
      <c r="K8" s="23"/>
      <c r="L8" s="23"/>
      <c r="M8" s="23"/>
      <c r="N8" s="24"/>
      <c r="O8" s="24"/>
      <c r="P8" s="25">
        <f t="shared" si="0"/>
        <v>40</v>
      </c>
      <c r="Q8" s="26">
        <f t="shared" si="1"/>
        <v>1</v>
      </c>
      <c r="R8" s="143">
        <f t="shared" si="2"/>
        <v>40</v>
      </c>
      <c r="S8" s="27"/>
      <c r="T8" s="28">
        <v>1174</v>
      </c>
      <c r="U8" s="141" t="s">
        <v>147</v>
      </c>
      <c r="V8" s="30">
        <f t="shared" si="3"/>
        <v>0</v>
      </c>
      <c r="W8" s="31"/>
      <c r="X8" s="32">
        <f t="shared" si="4"/>
        <v>0</v>
      </c>
      <c r="Y8" s="19"/>
      <c r="Z8" s="33"/>
      <c r="AA8" s="33"/>
      <c r="AB8" s="33"/>
      <c r="AC8" s="33"/>
    </row>
    <row r="9" spans="1:29" ht="29.1" customHeight="1" thickBot="1" x14ac:dyDescent="0.45">
      <c r="A9" s="180">
        <v>112110</v>
      </c>
      <c r="B9" s="148" t="s">
        <v>109</v>
      </c>
      <c r="C9" s="171" t="s">
        <v>224</v>
      </c>
      <c r="D9" s="171">
        <v>2140</v>
      </c>
      <c r="E9" s="171" t="s">
        <v>161</v>
      </c>
      <c r="F9" s="158">
        <v>30</v>
      </c>
      <c r="G9" s="158"/>
      <c r="H9" s="161"/>
      <c r="I9" s="161"/>
      <c r="J9" s="161"/>
      <c r="K9" s="23"/>
      <c r="L9" s="23"/>
      <c r="M9" s="161"/>
      <c r="N9" s="154"/>
      <c r="O9" s="24"/>
      <c r="P9" s="25">
        <f t="shared" si="0"/>
        <v>30</v>
      </c>
      <c r="Q9" s="26">
        <f t="shared" si="1"/>
        <v>1</v>
      </c>
      <c r="R9" s="143">
        <f t="shared" si="2"/>
        <v>30</v>
      </c>
      <c r="S9" s="27"/>
      <c r="T9" s="28">
        <v>1180</v>
      </c>
      <c r="U9" s="141" t="s">
        <v>148</v>
      </c>
      <c r="V9" s="30">
        <f t="shared" si="3"/>
        <v>5</v>
      </c>
      <c r="W9" s="31"/>
      <c r="X9" s="32">
        <f t="shared" si="4"/>
        <v>5</v>
      </c>
      <c r="Y9" s="19"/>
      <c r="Z9" s="33"/>
      <c r="AA9" s="33"/>
      <c r="AB9" s="33"/>
      <c r="AC9" s="33"/>
    </row>
    <row r="10" spans="1:29" ht="29.1" customHeight="1" thickBot="1" x14ac:dyDescent="0.4">
      <c r="A10" s="180">
        <v>141038</v>
      </c>
      <c r="B10" s="148" t="s">
        <v>109</v>
      </c>
      <c r="C10" s="171" t="s">
        <v>225</v>
      </c>
      <c r="D10" s="171">
        <v>2609</v>
      </c>
      <c r="E10" s="171" t="s">
        <v>174</v>
      </c>
      <c r="F10" s="158">
        <v>20</v>
      </c>
      <c r="G10" s="158"/>
      <c r="H10" s="161"/>
      <c r="I10" s="161"/>
      <c r="J10" s="161"/>
      <c r="K10" s="23"/>
      <c r="L10" s="23"/>
      <c r="M10" s="23"/>
      <c r="N10" s="24"/>
      <c r="O10" s="24"/>
      <c r="P10" s="25">
        <f t="shared" si="0"/>
        <v>20</v>
      </c>
      <c r="Q10" s="26">
        <f t="shared" si="1"/>
        <v>1</v>
      </c>
      <c r="R10" s="143">
        <f t="shared" si="2"/>
        <v>20</v>
      </c>
      <c r="S10" s="27"/>
      <c r="T10" s="28">
        <v>1298</v>
      </c>
      <c r="U10" s="141" t="s">
        <v>149</v>
      </c>
      <c r="V10" s="30">
        <f t="shared" si="3"/>
        <v>0</v>
      </c>
      <c r="W10" s="31"/>
      <c r="X10" s="32">
        <f t="shared" si="4"/>
        <v>0</v>
      </c>
      <c r="Y10" s="19"/>
      <c r="Z10" s="33"/>
      <c r="AA10" s="33"/>
      <c r="AB10" s="33"/>
      <c r="AC10" s="33"/>
    </row>
    <row r="11" spans="1:29" ht="29.1" customHeight="1" thickBot="1" x14ac:dyDescent="0.4">
      <c r="A11" s="180">
        <v>107094</v>
      </c>
      <c r="B11" s="148" t="s">
        <v>109</v>
      </c>
      <c r="C11" s="171" t="s">
        <v>226</v>
      </c>
      <c r="D11" s="171">
        <v>1140</v>
      </c>
      <c r="E11" s="171" t="s">
        <v>145</v>
      </c>
      <c r="F11" s="149">
        <v>15</v>
      </c>
      <c r="G11" s="158"/>
      <c r="H11" s="161"/>
      <c r="I11" s="161"/>
      <c r="J11" s="161"/>
      <c r="K11" s="23"/>
      <c r="L11" s="23"/>
      <c r="M11" s="23"/>
      <c r="N11" s="24"/>
      <c r="O11" s="24"/>
      <c r="P11" s="25">
        <f t="shared" si="0"/>
        <v>15</v>
      </c>
      <c r="Q11" s="26">
        <f t="shared" si="1"/>
        <v>1</v>
      </c>
      <c r="R11" s="143">
        <f t="shared" si="2"/>
        <v>15</v>
      </c>
      <c r="S11" s="27"/>
      <c r="T11" s="28">
        <v>1317</v>
      </c>
      <c r="U11" s="141" t="s">
        <v>150</v>
      </c>
      <c r="V11" s="30">
        <f t="shared" si="3"/>
        <v>0</v>
      </c>
      <c r="W11" s="31"/>
      <c r="X11" s="32">
        <f t="shared" si="4"/>
        <v>0</v>
      </c>
      <c r="Y11" s="19"/>
      <c r="Z11" s="33"/>
      <c r="AA11" s="33"/>
      <c r="AB11" s="33"/>
      <c r="AC11" s="33"/>
    </row>
    <row r="12" spans="1:29" ht="29.1" customHeight="1" thickBot="1" x14ac:dyDescent="0.4">
      <c r="A12" s="180">
        <v>126892</v>
      </c>
      <c r="B12" s="148" t="s">
        <v>109</v>
      </c>
      <c r="C12" s="171" t="s">
        <v>227</v>
      </c>
      <c r="D12" s="171">
        <v>2236</v>
      </c>
      <c r="E12" s="171" t="s">
        <v>165</v>
      </c>
      <c r="F12" s="149">
        <v>12</v>
      </c>
      <c r="G12" s="158"/>
      <c r="H12" s="161"/>
      <c r="I12" s="161"/>
      <c r="J12" s="161"/>
      <c r="K12" s="23"/>
      <c r="L12" s="23"/>
      <c r="M12" s="23"/>
      <c r="N12" s="24"/>
      <c r="O12" s="195"/>
      <c r="P12" s="25">
        <f t="shared" si="0"/>
        <v>12</v>
      </c>
      <c r="Q12" s="26">
        <f t="shared" si="1"/>
        <v>1</v>
      </c>
      <c r="R12" s="143">
        <f t="shared" si="2"/>
        <v>12</v>
      </c>
      <c r="S12" s="27"/>
      <c r="T12" s="28">
        <v>1347</v>
      </c>
      <c r="U12" s="141" t="s">
        <v>45</v>
      </c>
      <c r="V12" s="30">
        <f t="shared" si="3"/>
        <v>0</v>
      </c>
      <c r="W12" s="31"/>
      <c r="X12" s="32">
        <f t="shared" si="4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180">
        <v>135948</v>
      </c>
      <c r="B13" s="148" t="s">
        <v>109</v>
      </c>
      <c r="C13" s="171" t="s">
        <v>228</v>
      </c>
      <c r="D13" s="171">
        <v>2609</v>
      </c>
      <c r="E13" s="171" t="s">
        <v>174</v>
      </c>
      <c r="F13" s="149">
        <v>9</v>
      </c>
      <c r="G13" s="158"/>
      <c r="H13" s="161"/>
      <c r="I13" s="161"/>
      <c r="J13" s="161"/>
      <c r="K13" s="23"/>
      <c r="L13" s="23"/>
      <c r="M13" s="23"/>
      <c r="N13" s="24"/>
      <c r="O13" s="24"/>
      <c r="P13" s="25">
        <f t="shared" si="0"/>
        <v>9</v>
      </c>
      <c r="Q13" s="26">
        <f t="shared" si="1"/>
        <v>1</v>
      </c>
      <c r="R13" s="143">
        <f t="shared" si="2"/>
        <v>9</v>
      </c>
      <c r="S13" s="27"/>
      <c r="T13" s="28">
        <v>1451</v>
      </c>
      <c r="U13" s="141" t="s">
        <v>151</v>
      </c>
      <c r="V13" s="30">
        <f t="shared" si="3"/>
        <v>0</v>
      </c>
      <c r="W13" s="31"/>
      <c r="X13" s="32">
        <f t="shared" si="4"/>
        <v>0</v>
      </c>
      <c r="Y13" s="19"/>
      <c r="Z13" s="33"/>
      <c r="AA13" s="33"/>
      <c r="AB13" s="33"/>
      <c r="AC13" s="33"/>
    </row>
    <row r="14" spans="1:29" ht="29.1" customHeight="1" thickBot="1" x14ac:dyDescent="0.4">
      <c r="A14" s="180">
        <v>113179</v>
      </c>
      <c r="B14" s="148" t="s">
        <v>109</v>
      </c>
      <c r="C14" s="171" t="s">
        <v>229</v>
      </c>
      <c r="D14" s="171">
        <v>2112</v>
      </c>
      <c r="E14" s="171" t="s">
        <v>160</v>
      </c>
      <c r="F14" s="149">
        <v>8</v>
      </c>
      <c r="G14" s="158"/>
      <c r="H14" s="161"/>
      <c r="I14" s="161"/>
      <c r="J14" s="161"/>
      <c r="K14" s="23"/>
      <c r="L14" s="23"/>
      <c r="M14" s="23"/>
      <c r="N14" s="24"/>
      <c r="O14" s="24"/>
      <c r="P14" s="25">
        <f t="shared" si="0"/>
        <v>8</v>
      </c>
      <c r="Q14" s="26">
        <f t="shared" si="1"/>
        <v>1</v>
      </c>
      <c r="R14" s="143">
        <f t="shared" si="2"/>
        <v>8</v>
      </c>
      <c r="S14" s="27"/>
      <c r="T14" s="28">
        <v>1757</v>
      </c>
      <c r="U14" s="141" t="s">
        <v>152</v>
      </c>
      <c r="V14" s="30">
        <f t="shared" si="3"/>
        <v>60</v>
      </c>
      <c r="W14" s="31"/>
      <c r="X14" s="32">
        <f t="shared" si="4"/>
        <v>60</v>
      </c>
      <c r="Y14" s="19"/>
      <c r="Z14" s="33"/>
      <c r="AA14" s="33"/>
      <c r="AB14" s="33"/>
      <c r="AC14" s="33"/>
    </row>
    <row r="15" spans="1:29" ht="29.1" customHeight="1" thickBot="1" x14ac:dyDescent="0.4">
      <c r="A15" s="180">
        <v>110458</v>
      </c>
      <c r="B15" s="148" t="s">
        <v>109</v>
      </c>
      <c r="C15" s="171" t="s">
        <v>230</v>
      </c>
      <c r="D15" s="171">
        <v>10</v>
      </c>
      <c r="E15" s="171" t="s">
        <v>142</v>
      </c>
      <c r="F15" s="158">
        <v>7</v>
      </c>
      <c r="G15" s="158"/>
      <c r="H15" s="161"/>
      <c r="I15" s="161"/>
      <c r="J15" s="161"/>
      <c r="K15" s="23"/>
      <c r="L15" s="23"/>
      <c r="M15" s="23"/>
      <c r="N15" s="24"/>
      <c r="O15" s="24"/>
      <c r="P15" s="25">
        <f t="shared" si="0"/>
        <v>7</v>
      </c>
      <c r="Q15" s="26">
        <f t="shared" si="1"/>
        <v>1</v>
      </c>
      <c r="R15" s="143">
        <f t="shared" si="2"/>
        <v>7</v>
      </c>
      <c r="S15" s="27"/>
      <c r="T15" s="28">
        <v>1773</v>
      </c>
      <c r="U15" s="141" t="s">
        <v>71</v>
      </c>
      <c r="V15" s="30">
        <f t="shared" si="3"/>
        <v>0</v>
      </c>
      <c r="W15" s="31"/>
      <c r="X15" s="32">
        <f t="shared" si="4"/>
        <v>0</v>
      </c>
      <c r="Y15" s="19"/>
      <c r="Z15" s="33"/>
      <c r="AA15" s="33"/>
      <c r="AB15" s="33"/>
      <c r="AC15" s="33"/>
    </row>
    <row r="16" spans="1:29" ht="29.1" customHeight="1" thickBot="1" x14ac:dyDescent="0.4">
      <c r="A16" s="180">
        <v>108592</v>
      </c>
      <c r="B16" s="148" t="s">
        <v>109</v>
      </c>
      <c r="C16" s="171" t="s">
        <v>231</v>
      </c>
      <c r="D16" s="171">
        <v>1172</v>
      </c>
      <c r="E16" s="171" t="s">
        <v>146</v>
      </c>
      <c r="F16" s="149">
        <v>5</v>
      </c>
      <c r="G16" s="158"/>
      <c r="H16" s="161"/>
      <c r="I16" s="161"/>
      <c r="J16" s="161"/>
      <c r="K16" s="23"/>
      <c r="L16" s="23"/>
      <c r="M16" s="23"/>
      <c r="N16" s="24"/>
      <c r="O16" s="24"/>
      <c r="P16" s="25">
        <f t="shared" si="0"/>
        <v>5</v>
      </c>
      <c r="Q16" s="26">
        <f t="shared" si="1"/>
        <v>1</v>
      </c>
      <c r="R16" s="143">
        <f t="shared" si="2"/>
        <v>5</v>
      </c>
      <c r="S16" s="27"/>
      <c r="T16" s="28">
        <v>1843</v>
      </c>
      <c r="U16" s="141" t="s">
        <v>153</v>
      </c>
      <c r="V16" s="30">
        <f t="shared" si="3"/>
        <v>0</v>
      </c>
      <c r="W16" s="31"/>
      <c r="X16" s="32">
        <f t="shared" si="4"/>
        <v>0</v>
      </c>
      <c r="Y16" s="19"/>
      <c r="Z16" s="33"/>
      <c r="AA16" s="33"/>
      <c r="AB16" s="33"/>
      <c r="AC16" s="33"/>
    </row>
    <row r="17" spans="1:29" ht="29.1" customHeight="1" thickBot="1" x14ac:dyDescent="0.4">
      <c r="A17" s="180">
        <v>96649</v>
      </c>
      <c r="B17" s="148" t="s">
        <v>109</v>
      </c>
      <c r="C17" s="171" t="s">
        <v>232</v>
      </c>
      <c r="D17" s="171">
        <v>2403</v>
      </c>
      <c r="E17" s="171" t="s">
        <v>169</v>
      </c>
      <c r="F17" s="149">
        <v>5</v>
      </c>
      <c r="G17" s="158"/>
      <c r="H17" s="161"/>
      <c r="I17" s="161"/>
      <c r="J17" s="161"/>
      <c r="K17" s="23"/>
      <c r="L17" s="23"/>
      <c r="M17" s="23"/>
      <c r="N17" s="24"/>
      <c r="O17" s="24"/>
      <c r="P17" s="25">
        <f t="shared" si="0"/>
        <v>5</v>
      </c>
      <c r="Q17" s="26">
        <f t="shared" si="1"/>
        <v>1</v>
      </c>
      <c r="R17" s="143">
        <f t="shared" si="2"/>
        <v>5</v>
      </c>
      <c r="S17" s="27"/>
      <c r="T17" s="28">
        <v>1988</v>
      </c>
      <c r="U17" s="141" t="s">
        <v>154</v>
      </c>
      <c r="V17" s="30">
        <f t="shared" si="3"/>
        <v>0</v>
      </c>
      <c r="W17" s="31"/>
      <c r="X17" s="32">
        <f t="shared" si="4"/>
        <v>0</v>
      </c>
      <c r="Y17" s="19"/>
      <c r="Z17" s="33"/>
      <c r="AA17" s="33"/>
      <c r="AB17" s="33"/>
      <c r="AC17" s="33"/>
    </row>
    <row r="18" spans="1:29" ht="29.1" customHeight="1" thickBot="1" x14ac:dyDescent="0.4">
      <c r="A18" s="180">
        <v>141344</v>
      </c>
      <c r="B18" s="148" t="s">
        <v>109</v>
      </c>
      <c r="C18" s="171" t="s">
        <v>233</v>
      </c>
      <c r="D18" s="171">
        <v>2140</v>
      </c>
      <c r="E18" s="171" t="s">
        <v>161</v>
      </c>
      <c r="F18" s="149">
        <v>5</v>
      </c>
      <c r="G18" s="158"/>
      <c r="H18" s="161"/>
      <c r="I18" s="161"/>
      <c r="J18" s="161"/>
      <c r="K18" s="23"/>
      <c r="L18" s="23"/>
      <c r="M18" s="23"/>
      <c r="N18" s="24"/>
      <c r="O18" s="24"/>
      <c r="P18" s="25">
        <f t="shared" si="0"/>
        <v>5</v>
      </c>
      <c r="Q18" s="26">
        <f t="shared" si="1"/>
        <v>1</v>
      </c>
      <c r="R18" s="143">
        <f t="shared" si="2"/>
        <v>5</v>
      </c>
      <c r="S18" s="27"/>
      <c r="T18" s="28">
        <v>2005</v>
      </c>
      <c r="U18" s="141" t="s">
        <v>155</v>
      </c>
      <c r="V18" s="30">
        <f t="shared" si="3"/>
        <v>0</v>
      </c>
      <c r="W18" s="31"/>
      <c r="X18" s="32">
        <f t="shared" si="4"/>
        <v>0</v>
      </c>
      <c r="Y18" s="19"/>
      <c r="Z18" s="33"/>
      <c r="AA18" s="33"/>
      <c r="AB18" s="33"/>
      <c r="AC18" s="33"/>
    </row>
    <row r="19" spans="1:29" ht="29.1" customHeight="1" thickBot="1" x14ac:dyDescent="0.4">
      <c r="A19" s="180">
        <v>140962</v>
      </c>
      <c r="B19" s="148" t="s">
        <v>109</v>
      </c>
      <c r="C19" s="171" t="s">
        <v>234</v>
      </c>
      <c r="D19" s="177">
        <v>1180</v>
      </c>
      <c r="E19" s="171" t="s">
        <v>148</v>
      </c>
      <c r="F19" s="149">
        <v>5</v>
      </c>
      <c r="G19" s="158"/>
      <c r="H19" s="161"/>
      <c r="I19" s="161"/>
      <c r="J19" s="161"/>
      <c r="K19" s="23"/>
      <c r="L19" s="23"/>
      <c r="M19" s="23"/>
      <c r="N19" s="24"/>
      <c r="O19" s="24"/>
      <c r="P19" s="25">
        <f t="shared" si="0"/>
        <v>5</v>
      </c>
      <c r="Q19" s="26">
        <f t="shared" si="1"/>
        <v>1</v>
      </c>
      <c r="R19" s="143">
        <f t="shared" si="2"/>
        <v>5</v>
      </c>
      <c r="S19" s="27"/>
      <c r="T19" s="28">
        <v>2015</v>
      </c>
      <c r="U19" s="141" t="s">
        <v>156</v>
      </c>
      <c r="V19" s="30">
        <f t="shared" si="3"/>
        <v>0</v>
      </c>
      <c r="W19" s="31"/>
      <c r="X19" s="32">
        <f t="shared" si="4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180"/>
      <c r="B20" s="148" t="s">
        <v>111</v>
      </c>
      <c r="C20" s="171"/>
      <c r="D20" s="177"/>
      <c r="E20" s="171"/>
      <c r="F20" s="149"/>
      <c r="G20" s="158"/>
      <c r="H20" s="161"/>
      <c r="I20" s="161"/>
      <c r="J20" s="161"/>
      <c r="K20" s="23"/>
      <c r="L20" s="23"/>
      <c r="M20" s="23"/>
      <c r="N20" s="24"/>
      <c r="O20" s="24"/>
      <c r="P20" s="25">
        <f t="shared" si="0"/>
        <v>0</v>
      </c>
      <c r="Q20" s="26">
        <f t="shared" si="1"/>
        <v>0</v>
      </c>
      <c r="R20" s="143">
        <f t="shared" si="2"/>
        <v>0</v>
      </c>
      <c r="S20" s="27"/>
      <c r="T20" s="28">
        <v>2041</v>
      </c>
      <c r="U20" s="141" t="s">
        <v>157</v>
      </c>
      <c r="V20" s="30">
        <f t="shared" si="3"/>
        <v>0</v>
      </c>
      <c r="W20" s="31"/>
      <c r="X20" s="32">
        <f t="shared" si="4"/>
        <v>0</v>
      </c>
      <c r="Y20" s="19"/>
      <c r="Z20" s="33"/>
      <c r="AA20" s="33"/>
      <c r="AB20" s="33"/>
      <c r="AC20" s="33"/>
    </row>
    <row r="21" spans="1:29" ht="29.1" customHeight="1" thickBot="1" x14ac:dyDescent="0.4">
      <c r="A21" s="180"/>
      <c r="B21" s="148" t="s">
        <v>111</v>
      </c>
      <c r="C21" s="171"/>
      <c r="D21" s="171"/>
      <c r="E21" s="171"/>
      <c r="F21" s="149"/>
      <c r="G21" s="158"/>
      <c r="H21" s="161"/>
      <c r="I21" s="161"/>
      <c r="J21" s="161"/>
      <c r="K21" s="23"/>
      <c r="L21" s="23"/>
      <c r="M21" s="23"/>
      <c r="N21" s="24"/>
      <c r="O21" s="24"/>
      <c r="P21" s="25">
        <f t="shared" si="0"/>
        <v>0</v>
      </c>
      <c r="Q21" s="26">
        <f t="shared" si="1"/>
        <v>0</v>
      </c>
      <c r="R21" s="143">
        <f t="shared" si="2"/>
        <v>0</v>
      </c>
      <c r="S21" s="27"/>
      <c r="T21" s="28">
        <v>2055</v>
      </c>
      <c r="U21" s="141" t="s">
        <v>158</v>
      </c>
      <c r="V21" s="30">
        <f t="shared" si="3"/>
        <v>0</v>
      </c>
      <c r="W21" s="31"/>
      <c r="X21" s="32">
        <f t="shared" si="4"/>
        <v>0</v>
      </c>
      <c r="Y21" s="19"/>
      <c r="Z21" s="33"/>
      <c r="AA21" s="33"/>
      <c r="AB21" s="33"/>
      <c r="AC21" s="33"/>
    </row>
    <row r="22" spans="1:29" ht="29.1" customHeight="1" thickBot="1" x14ac:dyDescent="0.4">
      <c r="A22" s="180"/>
      <c r="B22" s="148" t="s">
        <v>111</v>
      </c>
      <c r="C22" s="171"/>
      <c r="D22" s="171"/>
      <c r="E22" s="171"/>
      <c r="F22" s="149"/>
      <c r="G22" s="158"/>
      <c r="H22" s="161"/>
      <c r="I22" s="161"/>
      <c r="J22" s="161"/>
      <c r="K22" s="23"/>
      <c r="L22" s="23"/>
      <c r="M22" s="23"/>
      <c r="N22" s="24"/>
      <c r="O22" s="195"/>
      <c r="P22" s="25">
        <f t="shared" si="0"/>
        <v>0</v>
      </c>
      <c r="Q22" s="26">
        <f t="shared" si="1"/>
        <v>0</v>
      </c>
      <c r="R22" s="143">
        <f t="shared" si="2"/>
        <v>0</v>
      </c>
      <c r="S22" s="27"/>
      <c r="T22" s="28">
        <v>2057</v>
      </c>
      <c r="U22" s="141" t="s">
        <v>159</v>
      </c>
      <c r="V22" s="30">
        <f t="shared" si="3"/>
        <v>100</v>
      </c>
      <c r="W22" s="31"/>
      <c r="X22" s="32">
        <f t="shared" si="4"/>
        <v>100</v>
      </c>
      <c r="Y22" s="19"/>
      <c r="Z22" s="33"/>
      <c r="AA22" s="33"/>
      <c r="AB22" s="33"/>
      <c r="AC22" s="33"/>
    </row>
    <row r="23" spans="1:29" ht="29.1" customHeight="1" thickBot="1" x14ac:dyDescent="0.4">
      <c r="A23" s="180"/>
      <c r="B23" s="148" t="s">
        <v>111</v>
      </c>
      <c r="C23" s="171"/>
      <c r="D23" s="171"/>
      <c r="E23" s="171"/>
      <c r="F23" s="149"/>
      <c r="G23" s="158"/>
      <c r="H23" s="161"/>
      <c r="I23" s="161"/>
      <c r="J23" s="161"/>
      <c r="K23" s="23"/>
      <c r="L23" s="23"/>
      <c r="M23" s="23"/>
      <c r="N23" s="24"/>
      <c r="O23" s="24"/>
      <c r="P23" s="25">
        <f t="shared" si="0"/>
        <v>0</v>
      </c>
      <c r="Q23" s="26">
        <f t="shared" si="1"/>
        <v>0</v>
      </c>
      <c r="R23" s="143">
        <f t="shared" si="2"/>
        <v>0</v>
      </c>
      <c r="S23" s="27"/>
      <c r="T23" s="28">
        <v>2112</v>
      </c>
      <c r="U23" s="141" t="s">
        <v>160</v>
      </c>
      <c r="V23" s="30">
        <f t="shared" si="3"/>
        <v>8</v>
      </c>
      <c r="W23" s="31"/>
      <c r="X23" s="32">
        <f t="shared" si="4"/>
        <v>8</v>
      </c>
      <c r="Y23" s="19"/>
      <c r="Z23" s="33"/>
      <c r="AA23" s="33"/>
      <c r="AB23" s="33"/>
      <c r="AC23" s="33"/>
    </row>
    <row r="24" spans="1:29" ht="29.1" customHeight="1" thickBot="1" x14ac:dyDescent="0.4">
      <c r="A24" s="180"/>
      <c r="B24" s="148" t="s">
        <v>111</v>
      </c>
      <c r="C24" s="171"/>
      <c r="D24" s="171"/>
      <c r="E24" s="171"/>
      <c r="F24" s="149"/>
      <c r="G24" s="158"/>
      <c r="H24" s="161"/>
      <c r="I24" s="161"/>
      <c r="J24" s="161"/>
      <c r="K24" s="23"/>
      <c r="L24" s="23"/>
      <c r="M24" s="23"/>
      <c r="N24" s="24"/>
      <c r="O24" s="24"/>
      <c r="P24" s="25">
        <f t="shared" si="0"/>
        <v>0</v>
      </c>
      <c r="Q24" s="26">
        <f t="shared" si="1"/>
        <v>0</v>
      </c>
      <c r="R24" s="143">
        <f t="shared" si="2"/>
        <v>0</v>
      </c>
      <c r="S24" s="27"/>
      <c r="T24" s="28">
        <v>2140</v>
      </c>
      <c r="U24" s="141" t="s">
        <v>161</v>
      </c>
      <c r="V24" s="30">
        <f t="shared" si="3"/>
        <v>125</v>
      </c>
      <c r="W24" s="31"/>
      <c r="X24" s="32">
        <f t="shared" si="4"/>
        <v>125</v>
      </c>
      <c r="Y24" s="19"/>
      <c r="Z24" s="33"/>
      <c r="AA24" s="33"/>
      <c r="AB24" s="33"/>
      <c r="AC24" s="33"/>
    </row>
    <row r="25" spans="1:29" ht="29.1" customHeight="1" thickBot="1" x14ac:dyDescent="0.4">
      <c r="A25" s="180"/>
      <c r="B25" s="148" t="s">
        <v>111</v>
      </c>
      <c r="C25" s="171"/>
      <c r="D25" s="171"/>
      <c r="E25" s="171"/>
      <c r="F25" s="149"/>
      <c r="G25" s="158"/>
      <c r="H25" s="161"/>
      <c r="I25" s="161"/>
      <c r="J25" s="161"/>
      <c r="K25" s="23"/>
      <c r="L25" s="23"/>
      <c r="M25" s="23"/>
      <c r="N25" s="24"/>
      <c r="O25" s="24"/>
      <c r="P25" s="25">
        <f t="shared" si="0"/>
        <v>0</v>
      </c>
      <c r="Q25" s="26">
        <f t="shared" si="1"/>
        <v>0</v>
      </c>
      <c r="R25" s="143">
        <f t="shared" si="2"/>
        <v>0</v>
      </c>
      <c r="S25" s="27"/>
      <c r="T25" s="28">
        <v>2142</v>
      </c>
      <c r="U25" s="141" t="s">
        <v>162</v>
      </c>
      <c r="V25" s="30">
        <f t="shared" si="3"/>
        <v>0</v>
      </c>
      <c r="W25" s="31"/>
      <c r="X25" s="32">
        <f t="shared" si="4"/>
        <v>0</v>
      </c>
      <c r="Y25" s="19"/>
      <c r="Z25" s="33"/>
      <c r="AA25" s="33"/>
      <c r="AB25" s="33"/>
      <c r="AC25" s="33"/>
    </row>
    <row r="26" spans="1:29" ht="29.1" customHeight="1" thickBot="1" x14ac:dyDescent="0.4">
      <c r="A26" s="180"/>
      <c r="B26" s="148" t="s">
        <v>111</v>
      </c>
      <c r="C26" s="171"/>
      <c r="D26" s="171"/>
      <c r="E26" s="171"/>
      <c r="F26" s="149"/>
      <c r="G26" s="158"/>
      <c r="H26" s="161"/>
      <c r="I26" s="161"/>
      <c r="J26" s="161"/>
      <c r="K26" s="23"/>
      <c r="L26" s="23"/>
      <c r="M26" s="23"/>
      <c r="N26" s="24"/>
      <c r="O26" s="24"/>
      <c r="P26" s="25">
        <f t="shared" si="0"/>
        <v>0</v>
      </c>
      <c r="Q26" s="26">
        <f t="shared" si="1"/>
        <v>0</v>
      </c>
      <c r="R26" s="143">
        <f t="shared" si="2"/>
        <v>0</v>
      </c>
      <c r="S26" s="27"/>
      <c r="T26" s="28">
        <v>2144</v>
      </c>
      <c r="U26" s="141" t="s">
        <v>163</v>
      </c>
      <c r="V26" s="30">
        <f t="shared" si="3"/>
        <v>0</v>
      </c>
      <c r="W26" s="31"/>
      <c r="X26" s="32">
        <f t="shared" si="4"/>
        <v>0</v>
      </c>
      <c r="Y26" s="19"/>
      <c r="Z26" s="33"/>
      <c r="AA26" s="33"/>
      <c r="AB26" s="33"/>
      <c r="AC26" s="33"/>
    </row>
    <row r="27" spans="1:29" ht="29.1" customHeight="1" thickBot="1" x14ac:dyDescent="0.4">
      <c r="A27" s="180"/>
      <c r="B27" s="148" t="s">
        <v>111</v>
      </c>
      <c r="C27" s="171"/>
      <c r="D27" s="171"/>
      <c r="E27" s="171"/>
      <c r="F27" s="149"/>
      <c r="G27" s="158"/>
      <c r="H27" s="161"/>
      <c r="I27" s="161"/>
      <c r="J27" s="161"/>
      <c r="K27" s="23"/>
      <c r="L27" s="23"/>
      <c r="M27" s="23"/>
      <c r="N27" s="24"/>
      <c r="O27" s="24"/>
      <c r="P27" s="25">
        <f t="shared" si="0"/>
        <v>0</v>
      </c>
      <c r="Q27" s="26">
        <f t="shared" si="1"/>
        <v>0</v>
      </c>
      <c r="R27" s="143">
        <f t="shared" si="2"/>
        <v>0</v>
      </c>
      <c r="S27" s="27"/>
      <c r="T27" s="28">
        <v>2186</v>
      </c>
      <c r="U27" s="141" t="s">
        <v>164</v>
      </c>
      <c r="V27" s="30">
        <f t="shared" si="3"/>
        <v>0</v>
      </c>
      <c r="W27" s="31"/>
      <c r="X27" s="32">
        <f t="shared" si="4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180"/>
      <c r="B28" s="148" t="s">
        <v>111</v>
      </c>
      <c r="C28" s="171"/>
      <c r="D28" s="171"/>
      <c r="E28" s="171"/>
      <c r="F28" s="149"/>
      <c r="G28" s="158"/>
      <c r="H28" s="161"/>
      <c r="I28" s="161"/>
      <c r="J28" s="161"/>
      <c r="K28" s="23"/>
      <c r="L28" s="23"/>
      <c r="M28" s="23"/>
      <c r="N28" s="24"/>
      <c r="O28" s="24"/>
      <c r="P28" s="25">
        <f t="shared" si="0"/>
        <v>0</v>
      </c>
      <c r="Q28" s="26">
        <f t="shared" si="1"/>
        <v>0</v>
      </c>
      <c r="R28" s="143">
        <f t="shared" si="2"/>
        <v>0</v>
      </c>
      <c r="S28" s="27"/>
      <c r="T28" s="28">
        <v>2236</v>
      </c>
      <c r="U28" s="141" t="s">
        <v>165</v>
      </c>
      <c r="V28" s="30">
        <f t="shared" si="3"/>
        <v>12</v>
      </c>
      <c r="W28" s="31"/>
      <c r="X28" s="32">
        <f t="shared" si="4"/>
        <v>12</v>
      </c>
      <c r="Y28" s="19"/>
      <c r="Z28" s="6"/>
      <c r="AA28" s="6"/>
      <c r="AB28" s="6"/>
      <c r="AC28" s="6"/>
    </row>
    <row r="29" spans="1:29" ht="29.1" customHeight="1" thickBot="1" x14ac:dyDescent="0.4">
      <c r="A29" s="180"/>
      <c r="B29" s="148" t="s">
        <v>111</v>
      </c>
      <c r="C29" s="171"/>
      <c r="D29" s="171"/>
      <c r="E29" s="171"/>
      <c r="F29" s="149"/>
      <c r="G29" s="158"/>
      <c r="H29" s="161"/>
      <c r="I29" s="161"/>
      <c r="J29" s="161"/>
      <c r="K29" s="23"/>
      <c r="L29" s="23"/>
      <c r="M29" s="23"/>
      <c r="N29" s="24"/>
      <c r="O29" s="24"/>
      <c r="P29" s="25">
        <f t="shared" si="0"/>
        <v>0</v>
      </c>
      <c r="Q29" s="26">
        <f t="shared" si="1"/>
        <v>0</v>
      </c>
      <c r="R29" s="143">
        <f t="shared" si="2"/>
        <v>0</v>
      </c>
      <c r="S29" s="27"/>
      <c r="T29" s="28">
        <v>2272</v>
      </c>
      <c r="U29" s="141" t="s">
        <v>166</v>
      </c>
      <c r="V29" s="30">
        <f t="shared" si="3"/>
        <v>0</v>
      </c>
      <c r="W29" s="31"/>
      <c r="X29" s="32">
        <f t="shared" si="4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180"/>
      <c r="B30" s="148" t="s">
        <v>111</v>
      </c>
      <c r="C30" s="171"/>
      <c r="D30" s="171"/>
      <c r="E30" s="171"/>
      <c r="F30" s="149"/>
      <c r="G30" s="158"/>
      <c r="H30" s="161"/>
      <c r="I30" s="161"/>
      <c r="J30" s="161"/>
      <c r="K30" s="23"/>
      <c r="L30" s="23"/>
      <c r="M30" s="23"/>
      <c r="N30" s="24"/>
      <c r="O30" s="24"/>
      <c r="P30" s="25">
        <f t="shared" si="0"/>
        <v>0</v>
      </c>
      <c r="Q30" s="26">
        <f t="shared" si="1"/>
        <v>0</v>
      </c>
      <c r="R30" s="143">
        <f t="shared" si="2"/>
        <v>0</v>
      </c>
      <c r="S30" s="27"/>
      <c r="T30" s="28">
        <v>2362</v>
      </c>
      <c r="U30" s="141" t="s">
        <v>167</v>
      </c>
      <c r="V30" s="30">
        <f t="shared" si="3"/>
        <v>0</v>
      </c>
      <c r="W30" s="31"/>
      <c r="X30" s="32">
        <f t="shared" si="4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180"/>
      <c r="B31" s="148" t="s">
        <v>111</v>
      </c>
      <c r="C31" s="171"/>
      <c r="D31" s="171"/>
      <c r="E31" s="171"/>
      <c r="F31" s="149"/>
      <c r="G31" s="158"/>
      <c r="H31" s="161"/>
      <c r="I31" s="161"/>
      <c r="J31" s="161"/>
      <c r="K31" s="23"/>
      <c r="L31" s="23"/>
      <c r="M31" s="23"/>
      <c r="N31" s="24"/>
      <c r="O31" s="24"/>
      <c r="P31" s="25">
        <f t="shared" si="0"/>
        <v>0</v>
      </c>
      <c r="Q31" s="26">
        <f t="shared" si="1"/>
        <v>0</v>
      </c>
      <c r="R31" s="143">
        <f t="shared" si="2"/>
        <v>0</v>
      </c>
      <c r="S31" s="27"/>
      <c r="T31" s="28">
        <v>2397</v>
      </c>
      <c r="U31" s="141" t="s">
        <v>168</v>
      </c>
      <c r="V31" s="30">
        <f t="shared" si="3"/>
        <v>0</v>
      </c>
      <c r="W31" s="31"/>
      <c r="X31" s="32">
        <f t="shared" si="4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180"/>
      <c r="B32" s="148" t="s">
        <v>111</v>
      </c>
      <c r="C32" s="171"/>
      <c r="D32" s="171"/>
      <c r="E32" s="171"/>
      <c r="F32" s="149"/>
      <c r="G32" s="158"/>
      <c r="H32" s="161"/>
      <c r="I32" s="161"/>
      <c r="J32" s="161"/>
      <c r="K32" s="23"/>
      <c r="L32" s="23"/>
      <c r="M32" s="23"/>
      <c r="N32" s="24"/>
      <c r="O32" s="24"/>
      <c r="P32" s="25">
        <f t="shared" si="0"/>
        <v>0</v>
      </c>
      <c r="Q32" s="26">
        <f t="shared" si="1"/>
        <v>0</v>
      </c>
      <c r="R32" s="143">
        <f t="shared" si="2"/>
        <v>0</v>
      </c>
      <c r="S32" s="27"/>
      <c r="T32" s="28">
        <v>2403</v>
      </c>
      <c r="U32" s="141" t="s">
        <v>169</v>
      </c>
      <c r="V32" s="30">
        <f t="shared" si="3"/>
        <v>5</v>
      </c>
      <c r="W32" s="31"/>
      <c r="X32" s="32">
        <f t="shared" si="4"/>
        <v>5</v>
      </c>
      <c r="Y32" s="19"/>
      <c r="Z32" s="6"/>
      <c r="AA32" s="6"/>
      <c r="AB32" s="6"/>
      <c r="AC32" s="6"/>
    </row>
    <row r="33" spans="1:29" ht="29.1" customHeight="1" thickBot="1" x14ac:dyDescent="0.4">
      <c r="A33" s="180"/>
      <c r="B33" s="148" t="s">
        <v>111</v>
      </c>
      <c r="C33" s="171"/>
      <c r="D33" s="171"/>
      <c r="E33" s="171"/>
      <c r="F33" s="149"/>
      <c r="G33" s="158"/>
      <c r="H33" s="161"/>
      <c r="I33" s="161"/>
      <c r="J33" s="161"/>
      <c r="K33" s="23"/>
      <c r="L33" s="23"/>
      <c r="M33" s="23"/>
      <c r="N33" s="24"/>
      <c r="O33" s="24"/>
      <c r="P33" s="25">
        <f t="shared" si="0"/>
        <v>0</v>
      </c>
      <c r="Q33" s="26">
        <f t="shared" si="1"/>
        <v>0</v>
      </c>
      <c r="R33" s="143">
        <f t="shared" si="2"/>
        <v>0</v>
      </c>
      <c r="S33" s="27"/>
      <c r="T33" s="28">
        <v>2415</v>
      </c>
      <c r="U33" s="141" t="s">
        <v>170</v>
      </c>
      <c r="V33" s="30">
        <f t="shared" si="3"/>
        <v>80</v>
      </c>
      <c r="W33" s="31"/>
      <c r="X33" s="32">
        <f t="shared" si="4"/>
        <v>80</v>
      </c>
      <c r="Y33" s="19"/>
      <c r="Z33" s="6"/>
      <c r="AA33" s="6"/>
      <c r="AB33" s="6"/>
      <c r="AC33" s="6"/>
    </row>
    <row r="34" spans="1:29" ht="29.1" customHeight="1" thickBot="1" x14ac:dyDescent="0.4">
      <c r="A34" s="180"/>
      <c r="B34" s="148" t="s">
        <v>111</v>
      </c>
      <c r="C34" s="171"/>
      <c r="D34" s="171"/>
      <c r="E34" s="171"/>
      <c r="F34" s="149"/>
      <c r="G34" s="158"/>
      <c r="H34" s="161"/>
      <c r="I34" s="161"/>
      <c r="J34" s="161"/>
      <c r="K34" s="23"/>
      <c r="L34" s="23"/>
      <c r="M34" s="23"/>
      <c r="N34" s="24"/>
      <c r="O34" s="24"/>
      <c r="P34" s="25">
        <f t="shared" si="0"/>
        <v>0</v>
      </c>
      <c r="Q34" s="26">
        <f t="shared" si="1"/>
        <v>0</v>
      </c>
      <c r="R34" s="143">
        <f t="shared" si="2"/>
        <v>0</v>
      </c>
      <c r="S34" s="27"/>
      <c r="T34" s="28">
        <v>2446</v>
      </c>
      <c r="U34" s="141" t="s">
        <v>171</v>
      </c>
      <c r="V34" s="30">
        <f t="shared" si="3"/>
        <v>0</v>
      </c>
      <c r="W34" s="31"/>
      <c r="X34" s="32">
        <f t="shared" si="4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180"/>
      <c r="B35" s="148" t="s">
        <v>111</v>
      </c>
      <c r="C35" s="171"/>
      <c r="D35" s="171"/>
      <c r="E35" s="171"/>
      <c r="F35" s="149"/>
      <c r="G35" s="158"/>
      <c r="H35" s="161"/>
      <c r="I35" s="161"/>
      <c r="J35" s="161"/>
      <c r="K35" s="23"/>
      <c r="L35" s="23"/>
      <c r="M35" s="23"/>
      <c r="N35" s="24"/>
      <c r="O35" s="24"/>
      <c r="P35" s="25">
        <f t="shared" si="0"/>
        <v>0</v>
      </c>
      <c r="Q35" s="26">
        <f t="shared" ref="Q35:Q52" si="5">COUNTA(F35:N35)</f>
        <v>0</v>
      </c>
      <c r="R35" s="143">
        <f t="shared" si="2"/>
        <v>0</v>
      </c>
      <c r="S35" s="27"/>
      <c r="T35" s="28">
        <v>2455</v>
      </c>
      <c r="U35" s="141" t="s">
        <v>172</v>
      </c>
      <c r="V35" s="30">
        <f t="shared" si="3"/>
        <v>0</v>
      </c>
      <c r="W35" s="31"/>
      <c r="X35" s="32">
        <f t="shared" ref="X35:X65" si="6">SUMIF($D$3:$D$94,T35,$P$3:$P$94)</f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180"/>
      <c r="B36" s="148" t="s">
        <v>111</v>
      </c>
      <c r="C36" s="171"/>
      <c r="D36" s="171"/>
      <c r="E36" s="171"/>
      <c r="F36" s="149"/>
      <c r="G36" s="158"/>
      <c r="H36" s="161"/>
      <c r="I36" s="161"/>
      <c r="J36" s="161"/>
      <c r="K36" s="23"/>
      <c r="L36" s="23"/>
      <c r="M36" s="23"/>
      <c r="N36" s="24"/>
      <c r="O36" s="24"/>
      <c r="P36" s="25">
        <f t="shared" si="0"/>
        <v>0</v>
      </c>
      <c r="Q36" s="26">
        <f t="shared" si="5"/>
        <v>0</v>
      </c>
      <c r="R36" s="143">
        <f t="shared" si="2"/>
        <v>0</v>
      </c>
      <c r="S36" s="27"/>
      <c r="T36" s="28">
        <v>2513</v>
      </c>
      <c r="U36" s="141" t="s">
        <v>115</v>
      </c>
      <c r="V36" s="30">
        <f t="shared" si="3"/>
        <v>0</v>
      </c>
      <c r="W36" s="31"/>
      <c r="X36" s="32">
        <f t="shared" si="6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180"/>
      <c r="B37" s="148" t="s">
        <v>111</v>
      </c>
      <c r="C37" s="171"/>
      <c r="D37" s="171"/>
      <c r="E37" s="171"/>
      <c r="F37" s="149"/>
      <c r="G37" s="158"/>
      <c r="H37" s="161"/>
      <c r="I37" s="161"/>
      <c r="J37" s="161"/>
      <c r="K37" s="23"/>
      <c r="L37" s="23"/>
      <c r="M37" s="23"/>
      <c r="N37" s="24"/>
      <c r="O37" s="24"/>
      <c r="P37" s="25">
        <f t="shared" si="0"/>
        <v>0</v>
      </c>
      <c r="Q37" s="26">
        <f t="shared" si="5"/>
        <v>0</v>
      </c>
      <c r="R37" s="143">
        <f t="shared" si="2"/>
        <v>0</v>
      </c>
      <c r="S37" s="27"/>
      <c r="T37" s="28">
        <v>2521</v>
      </c>
      <c r="U37" s="141" t="s">
        <v>112</v>
      </c>
      <c r="V37" s="30">
        <f t="shared" si="3"/>
        <v>0</v>
      </c>
      <c r="W37" s="31"/>
      <c r="X37" s="32">
        <f t="shared" si="6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180"/>
      <c r="B38" s="148" t="s">
        <v>111</v>
      </c>
      <c r="C38" s="171"/>
      <c r="D38" s="171"/>
      <c r="E38" s="171"/>
      <c r="F38" s="149"/>
      <c r="G38" s="158"/>
      <c r="H38" s="161"/>
      <c r="I38" s="161"/>
      <c r="J38" s="161"/>
      <c r="K38" s="23"/>
      <c r="L38" s="23"/>
      <c r="M38" s="23"/>
      <c r="N38" s="24"/>
      <c r="O38" s="24"/>
      <c r="P38" s="25">
        <f t="shared" si="0"/>
        <v>0</v>
      </c>
      <c r="Q38" s="26">
        <f t="shared" si="5"/>
        <v>0</v>
      </c>
      <c r="R38" s="143">
        <f t="shared" si="2"/>
        <v>0</v>
      </c>
      <c r="S38" s="27"/>
      <c r="T38" s="28">
        <v>2526</v>
      </c>
      <c r="U38" s="141" t="s">
        <v>173</v>
      </c>
      <c r="V38" s="30">
        <f t="shared" si="3"/>
        <v>50</v>
      </c>
      <c r="W38" s="31"/>
      <c r="X38" s="32">
        <f t="shared" si="6"/>
        <v>50</v>
      </c>
      <c r="Y38" s="19"/>
      <c r="Z38" s="6"/>
      <c r="AA38" s="6"/>
      <c r="AB38" s="6"/>
      <c r="AC38" s="6"/>
    </row>
    <row r="39" spans="1:29" ht="29.1" customHeight="1" thickBot="1" x14ac:dyDescent="0.4">
      <c r="A39" s="180"/>
      <c r="B39" s="148" t="s">
        <v>111</v>
      </c>
      <c r="C39" s="171"/>
      <c r="D39" s="171"/>
      <c r="E39" s="171"/>
      <c r="F39" s="149"/>
      <c r="G39" s="158"/>
      <c r="H39" s="161"/>
      <c r="I39" s="161"/>
      <c r="J39" s="161"/>
      <c r="K39" s="23"/>
      <c r="L39" s="23"/>
      <c r="M39" s="23"/>
      <c r="N39" s="24"/>
      <c r="O39" s="24"/>
      <c r="P39" s="25">
        <f t="shared" si="0"/>
        <v>0</v>
      </c>
      <c r="Q39" s="26">
        <f t="shared" si="5"/>
        <v>0</v>
      </c>
      <c r="R39" s="143">
        <f t="shared" si="2"/>
        <v>0</v>
      </c>
      <c r="S39" s="27"/>
      <c r="T39" s="28">
        <v>2609</v>
      </c>
      <c r="U39" s="141" t="s">
        <v>174</v>
      </c>
      <c r="V39" s="30">
        <f t="shared" si="3"/>
        <v>29</v>
      </c>
      <c r="W39" s="31"/>
      <c r="X39" s="32">
        <f t="shared" si="6"/>
        <v>29</v>
      </c>
      <c r="Y39" s="19"/>
      <c r="Z39" s="6"/>
      <c r="AA39" s="6"/>
      <c r="AB39" s="6"/>
      <c r="AC39" s="6"/>
    </row>
    <row r="40" spans="1:29" ht="29.1" customHeight="1" thickBot="1" x14ac:dyDescent="0.4">
      <c r="A40" s="180"/>
      <c r="B40" s="148" t="s">
        <v>111</v>
      </c>
      <c r="C40" s="171"/>
      <c r="D40" s="171"/>
      <c r="E40" s="171"/>
      <c r="F40" s="149"/>
      <c r="G40" s="158"/>
      <c r="H40" s="161"/>
      <c r="I40" s="161"/>
      <c r="J40" s="161"/>
      <c r="K40" s="23"/>
      <c r="L40" s="23"/>
      <c r="M40" s="23"/>
      <c r="N40" s="24"/>
      <c r="O40" s="24"/>
      <c r="P40" s="25">
        <f t="shared" si="0"/>
        <v>0</v>
      </c>
      <c r="Q40" s="26">
        <f t="shared" si="5"/>
        <v>0</v>
      </c>
      <c r="R40" s="143">
        <f t="shared" si="2"/>
        <v>0</v>
      </c>
      <c r="S40" s="27"/>
      <c r="T40" s="28">
        <v>2612</v>
      </c>
      <c r="U40" s="141" t="s">
        <v>175</v>
      </c>
      <c r="V40" s="30">
        <f t="shared" si="3"/>
        <v>0</v>
      </c>
      <c r="W40" s="31"/>
      <c r="X40" s="32">
        <f t="shared" si="6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180"/>
      <c r="B41" s="148" t="s">
        <v>111</v>
      </c>
      <c r="C41" s="171"/>
      <c r="D41" s="171"/>
      <c r="E41" s="171"/>
      <c r="F41" s="149"/>
      <c r="G41" s="158"/>
      <c r="H41" s="161"/>
      <c r="I41" s="161"/>
      <c r="J41" s="161"/>
      <c r="K41" s="23"/>
      <c r="L41" s="23"/>
      <c r="M41" s="23"/>
      <c r="N41" s="24"/>
      <c r="O41" s="24"/>
      <c r="P41" s="25">
        <f t="shared" si="0"/>
        <v>0</v>
      </c>
      <c r="Q41" s="26">
        <f t="shared" si="5"/>
        <v>0</v>
      </c>
      <c r="R41" s="143">
        <f t="shared" si="2"/>
        <v>0</v>
      </c>
      <c r="S41" s="27"/>
      <c r="T41" s="28">
        <v>2638</v>
      </c>
      <c r="U41" s="141" t="s">
        <v>176</v>
      </c>
      <c r="V41" s="30">
        <f t="shared" si="3"/>
        <v>0</v>
      </c>
      <c r="W41" s="31"/>
      <c r="X41" s="32">
        <f t="shared" si="6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180"/>
      <c r="B42" s="148" t="s">
        <v>111</v>
      </c>
      <c r="C42" s="171"/>
      <c r="D42" s="171"/>
      <c r="E42" s="171"/>
      <c r="F42" s="149"/>
      <c r="G42" s="158"/>
      <c r="H42" s="161"/>
      <c r="I42" s="161"/>
      <c r="J42" s="161"/>
      <c r="K42" s="23"/>
      <c r="L42" s="23"/>
      <c r="M42" s="23"/>
      <c r="N42" s="24"/>
      <c r="O42" s="24"/>
      <c r="P42" s="25">
        <f t="shared" si="0"/>
        <v>0</v>
      </c>
      <c r="Q42" s="26">
        <f t="shared" si="5"/>
        <v>0</v>
      </c>
      <c r="R42" s="143">
        <f t="shared" si="2"/>
        <v>0</v>
      </c>
      <c r="S42" s="27"/>
      <c r="T42" s="28"/>
      <c r="U42" s="141"/>
      <c r="V42" s="30">
        <f t="shared" ref="V42:V64" si="7">SUMIF($D$3:$D$76,T42,$Q$3:$Q$76)</f>
        <v>0</v>
      </c>
      <c r="W42" s="31"/>
      <c r="X42" s="32">
        <f t="shared" si="6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180"/>
      <c r="B43" s="148" t="s">
        <v>111</v>
      </c>
      <c r="C43" s="171"/>
      <c r="D43" s="171"/>
      <c r="E43" s="171"/>
      <c r="F43" s="149"/>
      <c r="G43" s="158"/>
      <c r="H43" s="161"/>
      <c r="I43" s="161"/>
      <c r="J43" s="161"/>
      <c r="K43" s="23"/>
      <c r="L43" s="23"/>
      <c r="M43" s="23"/>
      <c r="N43" s="24"/>
      <c r="O43" s="24"/>
      <c r="P43" s="25">
        <f t="shared" si="0"/>
        <v>0</v>
      </c>
      <c r="Q43" s="26">
        <f t="shared" si="5"/>
        <v>0</v>
      </c>
      <c r="R43" s="143">
        <f t="shared" si="2"/>
        <v>0</v>
      </c>
      <c r="S43" s="27"/>
      <c r="T43" s="28"/>
      <c r="U43" s="29"/>
      <c r="V43" s="30">
        <f t="shared" si="7"/>
        <v>0</v>
      </c>
      <c r="W43" s="31"/>
      <c r="X43" s="32">
        <f t="shared" si="6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180"/>
      <c r="B44" s="148" t="s">
        <v>111</v>
      </c>
      <c r="C44" s="171"/>
      <c r="D44" s="171"/>
      <c r="E44" s="171"/>
      <c r="F44" s="149"/>
      <c r="G44" s="158"/>
      <c r="H44" s="161"/>
      <c r="I44" s="161"/>
      <c r="J44" s="161"/>
      <c r="K44" s="23"/>
      <c r="L44" s="23"/>
      <c r="M44" s="23"/>
      <c r="N44" s="24"/>
      <c r="O44" s="24"/>
      <c r="P44" s="25">
        <f t="shared" si="0"/>
        <v>0</v>
      </c>
      <c r="Q44" s="26">
        <f t="shared" si="5"/>
        <v>0</v>
      </c>
      <c r="R44" s="143">
        <v>0</v>
      </c>
      <c r="S44" s="27"/>
      <c r="T44" s="28"/>
      <c r="U44" s="141"/>
      <c r="V44" s="30">
        <f t="shared" si="7"/>
        <v>0</v>
      </c>
      <c r="W44" s="31"/>
      <c r="X44" s="32">
        <f t="shared" si="6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180"/>
      <c r="B45" s="148" t="s">
        <v>111</v>
      </c>
      <c r="C45" s="171"/>
      <c r="D45" s="171"/>
      <c r="E45" s="171"/>
      <c r="F45" s="149"/>
      <c r="G45" s="158"/>
      <c r="H45" s="161"/>
      <c r="I45" s="161"/>
      <c r="J45" s="161"/>
      <c r="K45" s="23"/>
      <c r="L45" s="23"/>
      <c r="M45" s="23"/>
      <c r="N45" s="24"/>
      <c r="O45" s="24"/>
      <c r="P45" s="25">
        <f t="shared" si="0"/>
        <v>0</v>
      </c>
      <c r="Q45" s="26">
        <f t="shared" si="5"/>
        <v>0</v>
      </c>
      <c r="R45" s="143">
        <v>0</v>
      </c>
      <c r="S45" s="27"/>
      <c r="T45" s="28"/>
      <c r="U45" s="29"/>
      <c r="V45" s="30">
        <f t="shared" si="7"/>
        <v>0</v>
      </c>
      <c r="W45" s="31"/>
      <c r="X45" s="32">
        <f t="shared" si="6"/>
        <v>0</v>
      </c>
      <c r="Y45" s="19"/>
      <c r="Z45" s="6"/>
      <c r="AA45" s="6"/>
      <c r="AB45" s="6"/>
      <c r="AC45" s="6"/>
    </row>
    <row r="46" spans="1:29" ht="26.25" thickBot="1" x14ac:dyDescent="0.4">
      <c r="A46" s="180"/>
      <c r="B46" s="148" t="s">
        <v>111</v>
      </c>
      <c r="C46" s="171"/>
      <c r="D46" s="171"/>
      <c r="E46" s="171"/>
      <c r="F46" s="149"/>
      <c r="G46" s="158"/>
      <c r="H46" s="23"/>
      <c r="I46" s="161"/>
      <c r="J46" s="161"/>
      <c r="K46" s="23"/>
      <c r="L46" s="23"/>
      <c r="M46" s="23"/>
      <c r="N46" s="24"/>
      <c r="O46" s="24"/>
      <c r="P46" s="25">
        <f t="shared" si="0"/>
        <v>0</v>
      </c>
      <c r="Q46" s="26">
        <f t="shared" si="5"/>
        <v>0</v>
      </c>
      <c r="R46" s="143">
        <v>0</v>
      </c>
      <c r="S46" s="35"/>
      <c r="T46" s="28"/>
      <c r="U46" s="29"/>
      <c r="V46" s="30">
        <f t="shared" si="7"/>
        <v>0</v>
      </c>
      <c r="W46" s="31"/>
      <c r="X46" s="32">
        <f t="shared" si="6"/>
        <v>0</v>
      </c>
      <c r="Y46" s="19"/>
      <c r="Z46" s="6"/>
      <c r="AA46" s="6"/>
      <c r="AB46" s="6"/>
      <c r="AC46" s="6"/>
    </row>
    <row r="47" spans="1:29" ht="29.1" customHeight="1" thickBot="1" x14ac:dyDescent="0.4">
      <c r="A47" s="180"/>
      <c r="B47" s="148" t="s">
        <v>111</v>
      </c>
      <c r="C47" s="171"/>
      <c r="D47" s="171"/>
      <c r="E47" s="171"/>
      <c r="F47" s="149"/>
      <c r="G47" s="158"/>
      <c r="H47" s="161"/>
      <c r="I47" s="161"/>
      <c r="J47" s="161"/>
      <c r="K47" s="23"/>
      <c r="L47" s="23"/>
      <c r="M47" s="23"/>
      <c r="N47" s="24"/>
      <c r="O47" s="24"/>
      <c r="P47" s="25">
        <f t="shared" si="0"/>
        <v>0</v>
      </c>
      <c r="Q47" s="26">
        <f t="shared" si="5"/>
        <v>0</v>
      </c>
      <c r="R47" s="143">
        <v>0</v>
      </c>
      <c r="S47" s="35"/>
      <c r="T47" s="28"/>
      <c r="U47" s="29"/>
      <c r="V47" s="30">
        <f t="shared" si="7"/>
        <v>0</v>
      </c>
      <c r="W47" s="31"/>
      <c r="X47" s="32">
        <f t="shared" si="6"/>
        <v>0</v>
      </c>
      <c r="Y47" s="38"/>
      <c r="Z47" s="6"/>
      <c r="AA47" s="6"/>
      <c r="AB47" s="6"/>
      <c r="AC47" s="6"/>
    </row>
    <row r="48" spans="1:29" ht="29.1" customHeight="1" thickBot="1" x14ac:dyDescent="0.4">
      <c r="A48" s="180"/>
      <c r="B48" s="148" t="s">
        <v>111</v>
      </c>
      <c r="C48" s="171"/>
      <c r="D48" s="171"/>
      <c r="E48" s="171"/>
      <c r="F48" s="149"/>
      <c r="G48" s="158"/>
      <c r="H48" s="161"/>
      <c r="I48" s="161"/>
      <c r="J48" s="161"/>
      <c r="K48" s="23"/>
      <c r="L48" s="23"/>
      <c r="M48" s="23"/>
      <c r="N48" s="24"/>
      <c r="O48" s="24"/>
      <c r="P48" s="25">
        <f t="shared" si="0"/>
        <v>0</v>
      </c>
      <c r="Q48" s="26">
        <f t="shared" si="5"/>
        <v>0</v>
      </c>
      <c r="R48" s="143">
        <v>0</v>
      </c>
      <c r="S48" s="19"/>
      <c r="T48" s="28"/>
      <c r="U48" s="29"/>
      <c r="V48" s="30">
        <f t="shared" si="7"/>
        <v>0</v>
      </c>
      <c r="W48" s="31"/>
      <c r="X48" s="32">
        <f t="shared" si="6"/>
        <v>0</v>
      </c>
      <c r="Y48" s="38"/>
      <c r="Z48" s="6"/>
      <c r="AA48" s="6"/>
      <c r="AB48" s="6"/>
      <c r="AC48" s="6"/>
    </row>
    <row r="49" spans="1:29" ht="29.1" customHeight="1" thickBot="1" x14ac:dyDescent="0.4">
      <c r="A49" s="180"/>
      <c r="B49" s="148" t="s">
        <v>111</v>
      </c>
      <c r="C49" s="171"/>
      <c r="D49" s="171"/>
      <c r="E49" s="171"/>
      <c r="F49" s="149"/>
      <c r="G49" s="158"/>
      <c r="H49" s="161"/>
      <c r="I49" s="161"/>
      <c r="J49" s="161"/>
      <c r="K49" s="23"/>
      <c r="L49" s="23"/>
      <c r="M49" s="23"/>
      <c r="N49" s="24"/>
      <c r="O49" s="24"/>
      <c r="P49" s="25">
        <f t="shared" si="0"/>
        <v>0</v>
      </c>
      <c r="Q49" s="26">
        <f t="shared" si="5"/>
        <v>0</v>
      </c>
      <c r="R49" s="143">
        <v>0</v>
      </c>
      <c r="S49" s="35"/>
      <c r="T49" s="28"/>
      <c r="U49" s="29"/>
      <c r="V49" s="30">
        <f t="shared" si="7"/>
        <v>0</v>
      </c>
      <c r="W49" s="31"/>
      <c r="X49" s="32">
        <f t="shared" si="6"/>
        <v>0</v>
      </c>
      <c r="Y49" s="6"/>
      <c r="Z49" s="6"/>
      <c r="AA49" s="6"/>
      <c r="AB49" s="6"/>
      <c r="AC49" s="6"/>
    </row>
    <row r="50" spans="1:29" ht="29.1" customHeight="1" thickBot="1" x14ac:dyDescent="0.4">
      <c r="A50" s="180"/>
      <c r="B50" s="148" t="s">
        <v>111</v>
      </c>
      <c r="C50" s="171"/>
      <c r="D50" s="177"/>
      <c r="E50" s="171"/>
      <c r="F50" s="149"/>
      <c r="G50" s="158"/>
      <c r="H50" s="161"/>
      <c r="I50" s="161"/>
      <c r="J50" s="161"/>
      <c r="K50" s="23"/>
      <c r="L50" s="23"/>
      <c r="M50" s="23"/>
      <c r="N50" s="24"/>
      <c r="O50" s="24"/>
      <c r="P50" s="25">
        <f t="shared" ref="P50:P52" si="8">IF(Q50=9,SUM(F50:N50)-SMALL(F50:N50,1)-SMALL(F50:N50,2),IF(Q50=8,SUM(F50:N50)-SMALL(F50:N50,1),SUM(F50:N50)))</f>
        <v>0</v>
      </c>
      <c r="Q50" s="26">
        <f t="shared" si="5"/>
        <v>0</v>
      </c>
      <c r="R50" s="143">
        <v>0</v>
      </c>
      <c r="S50" s="35"/>
      <c r="T50" s="28"/>
      <c r="U50" s="29"/>
      <c r="V50" s="30">
        <f t="shared" si="7"/>
        <v>0</v>
      </c>
      <c r="W50" s="31"/>
      <c r="X50" s="32">
        <f t="shared" si="6"/>
        <v>0</v>
      </c>
      <c r="Y50" s="6"/>
      <c r="Z50" s="6"/>
      <c r="AA50" s="6"/>
      <c r="AB50" s="6"/>
      <c r="AC50" s="6"/>
    </row>
    <row r="51" spans="1:29" ht="29.1" customHeight="1" thickBot="1" x14ac:dyDescent="0.4">
      <c r="A51" s="180"/>
      <c r="B51" s="148" t="s">
        <v>111</v>
      </c>
      <c r="C51" s="171"/>
      <c r="D51" s="177"/>
      <c r="E51" s="171"/>
      <c r="F51" s="149"/>
      <c r="G51" s="158"/>
      <c r="H51" s="161"/>
      <c r="I51" s="161"/>
      <c r="J51" s="161"/>
      <c r="K51" s="23"/>
      <c r="L51" s="23"/>
      <c r="M51" s="23"/>
      <c r="N51" s="24"/>
      <c r="O51" s="24"/>
      <c r="P51" s="25">
        <f t="shared" si="8"/>
        <v>0</v>
      </c>
      <c r="Q51" s="26">
        <f t="shared" si="5"/>
        <v>0</v>
      </c>
      <c r="R51" s="143">
        <v>0</v>
      </c>
      <c r="S51" s="35"/>
      <c r="T51" s="28"/>
      <c r="U51" s="29"/>
      <c r="V51" s="30">
        <f t="shared" si="7"/>
        <v>0</v>
      </c>
      <c r="W51" s="31"/>
      <c r="X51" s="32">
        <f t="shared" si="6"/>
        <v>0</v>
      </c>
      <c r="Y51" s="6"/>
      <c r="Z51" s="6"/>
      <c r="AA51" s="6"/>
      <c r="AB51" s="6"/>
      <c r="AC51" s="6"/>
    </row>
    <row r="52" spans="1:29" ht="29.1" customHeight="1" thickBot="1" x14ac:dyDescent="0.4">
      <c r="A52" s="180"/>
      <c r="B52" s="148" t="s">
        <v>111</v>
      </c>
      <c r="C52" s="171"/>
      <c r="D52" s="177"/>
      <c r="E52" s="171"/>
      <c r="F52" s="149"/>
      <c r="G52" s="158"/>
      <c r="H52" s="23"/>
      <c r="I52" s="23"/>
      <c r="J52" s="23"/>
      <c r="K52" s="23"/>
      <c r="L52" s="23"/>
      <c r="M52" s="23"/>
      <c r="N52" s="24"/>
      <c r="O52" s="264"/>
      <c r="P52" s="25">
        <f t="shared" si="8"/>
        <v>0</v>
      </c>
      <c r="Q52" s="26">
        <f t="shared" si="5"/>
        <v>0</v>
      </c>
      <c r="R52" s="143">
        <v>0</v>
      </c>
      <c r="S52" s="35"/>
      <c r="T52" s="28"/>
      <c r="U52" s="29"/>
      <c r="V52" s="30">
        <f t="shared" si="7"/>
        <v>0</v>
      </c>
      <c r="W52" s="31"/>
      <c r="X52" s="32">
        <f t="shared" si="6"/>
        <v>0</v>
      </c>
      <c r="Y52" s="6"/>
      <c r="Z52" s="6"/>
      <c r="AA52" s="6"/>
      <c r="AB52" s="6"/>
      <c r="AC52" s="6"/>
    </row>
    <row r="53" spans="1:29" ht="29.1" customHeight="1" thickBot="1" x14ac:dyDescent="0.4">
      <c r="A53" s="180"/>
      <c r="B53" s="148" t="s">
        <v>111</v>
      </c>
      <c r="C53" s="171"/>
      <c r="D53" s="171"/>
      <c r="E53" s="171"/>
      <c r="F53" s="149"/>
      <c r="G53" s="158"/>
      <c r="H53" s="23"/>
      <c r="I53" s="23"/>
      <c r="J53" s="23"/>
      <c r="K53" s="23"/>
      <c r="L53" s="23"/>
      <c r="M53" s="23"/>
      <c r="N53" s="24"/>
      <c r="O53" s="264"/>
      <c r="P53" s="25">
        <f t="shared" ref="P53:P56" si="9">IF(Q53=9,SUM(F53:N53)-SMALL(F53:N53,1)-SMALL(F53:N53,2),IF(Q53=8,SUM(F53:N53)-SMALL(F53:N53,1),SUM(F53:N53)))</f>
        <v>0</v>
      </c>
      <c r="Q53" s="26">
        <f t="shared" ref="Q53:Q56" si="10">COUNTA(F53:N53)</f>
        <v>0</v>
      </c>
      <c r="R53" s="143">
        <f t="shared" ref="R53:R56" si="11">SUM(F53:N53)</f>
        <v>0</v>
      </c>
      <c r="S53" s="35"/>
      <c r="T53" s="28"/>
      <c r="U53" s="29"/>
      <c r="V53" s="30">
        <f t="shared" si="7"/>
        <v>0</v>
      </c>
      <c r="W53" s="31"/>
      <c r="X53" s="32">
        <f t="shared" si="6"/>
        <v>0</v>
      </c>
      <c r="Y53" s="6"/>
      <c r="Z53" s="6"/>
      <c r="AA53" s="6"/>
      <c r="AB53" s="6"/>
      <c r="AC53" s="6"/>
    </row>
    <row r="54" spans="1:29" ht="29.1" customHeight="1" thickBot="1" x14ac:dyDescent="0.4">
      <c r="A54" s="180"/>
      <c r="B54" s="148" t="s">
        <v>111</v>
      </c>
      <c r="C54" s="171"/>
      <c r="D54" s="171"/>
      <c r="E54" s="171"/>
      <c r="F54" s="149"/>
      <c r="G54" s="158"/>
      <c r="H54" s="23"/>
      <c r="I54" s="23"/>
      <c r="J54" s="23"/>
      <c r="K54" s="23"/>
      <c r="L54" s="23"/>
      <c r="M54" s="23"/>
      <c r="N54" s="24"/>
      <c r="O54" s="264"/>
      <c r="P54" s="25">
        <f t="shared" si="9"/>
        <v>0</v>
      </c>
      <c r="Q54" s="26">
        <f t="shared" si="10"/>
        <v>0</v>
      </c>
      <c r="R54" s="143">
        <f t="shared" si="11"/>
        <v>0</v>
      </c>
      <c r="S54" s="19"/>
      <c r="T54" s="28"/>
      <c r="U54" s="29"/>
      <c r="V54" s="30">
        <f t="shared" si="7"/>
        <v>0</v>
      </c>
      <c r="W54" s="31"/>
      <c r="X54" s="32">
        <f t="shared" si="6"/>
        <v>0</v>
      </c>
      <c r="Y54" s="6"/>
      <c r="Z54" s="6"/>
      <c r="AA54" s="6"/>
      <c r="AB54" s="6"/>
      <c r="AC54" s="6"/>
    </row>
    <row r="55" spans="1:29" ht="29.1" customHeight="1" thickBot="1" x14ac:dyDescent="0.4">
      <c r="A55" s="180"/>
      <c r="B55" s="148" t="s">
        <v>111</v>
      </c>
      <c r="C55" s="171"/>
      <c r="D55" s="171"/>
      <c r="E55" s="171"/>
      <c r="F55" s="149"/>
      <c r="G55" s="158"/>
      <c r="H55" s="23"/>
      <c r="I55" s="23"/>
      <c r="J55" s="23"/>
      <c r="K55" s="23"/>
      <c r="L55" s="23"/>
      <c r="M55" s="23"/>
      <c r="N55" s="24"/>
      <c r="O55" s="264"/>
      <c r="P55" s="25">
        <f t="shared" si="9"/>
        <v>0</v>
      </c>
      <c r="Q55" s="26">
        <f t="shared" si="10"/>
        <v>0</v>
      </c>
      <c r="R55" s="143">
        <f t="shared" si="11"/>
        <v>0</v>
      </c>
      <c r="S55" s="19"/>
      <c r="T55" s="28"/>
      <c r="U55" s="29"/>
      <c r="V55" s="30">
        <f t="shared" si="7"/>
        <v>0</v>
      </c>
      <c r="W55" s="31"/>
      <c r="X55" s="32">
        <f t="shared" si="6"/>
        <v>0</v>
      </c>
      <c r="Y55" s="6"/>
      <c r="Z55" s="6"/>
      <c r="AA55" s="6"/>
      <c r="AB55" s="6"/>
      <c r="AC55" s="6"/>
    </row>
    <row r="56" spans="1:29" ht="29.1" customHeight="1" thickBot="1" x14ac:dyDescent="0.4">
      <c r="A56" s="180"/>
      <c r="B56" s="148" t="s">
        <v>111</v>
      </c>
      <c r="C56" s="171"/>
      <c r="D56" s="171"/>
      <c r="E56" s="171"/>
      <c r="F56" s="23"/>
      <c r="G56" s="158"/>
      <c r="H56" s="23"/>
      <c r="I56" s="23"/>
      <c r="J56" s="23"/>
      <c r="K56" s="23"/>
      <c r="L56" s="23"/>
      <c r="M56" s="23"/>
      <c r="N56" s="24"/>
      <c r="O56" s="264"/>
      <c r="P56" s="25">
        <f t="shared" si="9"/>
        <v>0</v>
      </c>
      <c r="Q56" s="26">
        <f t="shared" si="10"/>
        <v>0</v>
      </c>
      <c r="R56" s="143">
        <f t="shared" si="11"/>
        <v>0</v>
      </c>
      <c r="S56" s="19"/>
      <c r="T56" s="28"/>
      <c r="U56" s="29"/>
      <c r="V56" s="30">
        <f t="shared" si="7"/>
        <v>0</v>
      </c>
      <c r="W56" s="31"/>
      <c r="X56" s="32">
        <f t="shared" si="6"/>
        <v>0</v>
      </c>
      <c r="Y56" s="6"/>
      <c r="Z56" s="6"/>
      <c r="AA56" s="6"/>
      <c r="AB56" s="6"/>
      <c r="AC56" s="6"/>
    </row>
    <row r="57" spans="1:29" ht="29.1" customHeight="1" thickBot="1" x14ac:dyDescent="0.4">
      <c r="A57" s="180"/>
      <c r="B57" s="148" t="s">
        <v>111</v>
      </c>
      <c r="C57" s="159"/>
      <c r="D57" s="159"/>
      <c r="E57" s="159"/>
      <c r="F57" s="23"/>
      <c r="G57" s="158"/>
      <c r="H57" s="23"/>
      <c r="I57" s="23"/>
      <c r="J57" s="23"/>
      <c r="K57" s="23"/>
      <c r="L57" s="23"/>
      <c r="M57" s="23"/>
      <c r="N57" s="24"/>
      <c r="O57" s="264"/>
      <c r="P57" s="25">
        <f t="shared" ref="P57:P58" si="12">IF(Q57=9,SUM(F57:N57)-SMALL(F57:N57,1)-SMALL(F57:N57,2),IF(Q57=8,SUM(F57:N57)-SMALL(F57:N57,1),SUM(F57:N57)))</f>
        <v>0</v>
      </c>
      <c r="Q57" s="26">
        <f t="shared" ref="Q57:Q58" si="13">COUNTA(F57:N57)</f>
        <v>0</v>
      </c>
      <c r="R57" s="143">
        <f t="shared" ref="R57:R58" si="14">SUM(F57:N57)</f>
        <v>0</v>
      </c>
      <c r="S57" s="19"/>
      <c r="T57" s="28"/>
      <c r="U57" s="29"/>
      <c r="V57" s="30">
        <f t="shared" si="7"/>
        <v>0</v>
      </c>
      <c r="W57" s="31"/>
      <c r="X57" s="32">
        <f t="shared" si="6"/>
        <v>0</v>
      </c>
      <c r="Y57" s="6"/>
      <c r="Z57" s="6"/>
      <c r="AA57" s="6"/>
      <c r="AB57" s="6"/>
      <c r="AC57" s="6"/>
    </row>
    <row r="58" spans="1:29" ht="29.1" customHeight="1" thickBot="1" x14ac:dyDescent="0.4">
      <c r="A58" s="180"/>
      <c r="B58" s="148" t="s">
        <v>111</v>
      </c>
      <c r="C58" s="159"/>
      <c r="D58" s="159"/>
      <c r="E58" s="159"/>
      <c r="F58" s="23"/>
      <c r="G58" s="158"/>
      <c r="H58" s="23"/>
      <c r="I58" s="23"/>
      <c r="J58" s="23"/>
      <c r="K58" s="23"/>
      <c r="L58" s="23"/>
      <c r="M58" s="23"/>
      <c r="N58" s="24"/>
      <c r="O58" s="264"/>
      <c r="P58" s="25">
        <f t="shared" si="12"/>
        <v>0</v>
      </c>
      <c r="Q58" s="26">
        <f t="shared" si="13"/>
        <v>0</v>
      </c>
      <c r="R58" s="143">
        <f t="shared" si="14"/>
        <v>0</v>
      </c>
      <c r="S58" s="19"/>
      <c r="T58" s="28"/>
      <c r="U58" s="29"/>
      <c r="V58" s="30">
        <f t="shared" si="7"/>
        <v>0</v>
      </c>
      <c r="W58" s="31"/>
      <c r="X58" s="32">
        <f t="shared" si="6"/>
        <v>0</v>
      </c>
      <c r="Y58" s="6"/>
      <c r="Z58" s="6"/>
      <c r="AA58" s="6"/>
      <c r="AB58" s="6"/>
      <c r="AC58" s="6"/>
    </row>
    <row r="59" spans="1:29" ht="29.1" customHeight="1" thickBot="1" x14ac:dyDescent="0.4">
      <c r="A59" s="180"/>
      <c r="B59" s="148" t="s">
        <v>111</v>
      </c>
      <c r="C59" s="159"/>
      <c r="D59" s="159"/>
      <c r="E59" s="159"/>
      <c r="F59" s="23"/>
      <c r="G59" s="158"/>
      <c r="H59" s="23"/>
      <c r="I59" s="23"/>
      <c r="J59" s="23"/>
      <c r="K59" s="23"/>
      <c r="L59" s="23"/>
      <c r="M59" s="23"/>
      <c r="N59" s="24"/>
      <c r="O59" s="264"/>
      <c r="P59" s="25">
        <f t="shared" ref="P59:P60" si="15">IF(Q59=9,SUM(F59:N59)-SMALL(F59:N59,1)-SMALL(F59:N59,2),IF(Q59=8,SUM(F59:N59)-SMALL(F59:N59,1),SUM(F59:N59)))</f>
        <v>0</v>
      </c>
      <c r="Q59" s="26">
        <f t="shared" ref="Q59:Q60" si="16">COUNTA(F59:N59)</f>
        <v>0</v>
      </c>
      <c r="R59" s="143">
        <f t="shared" ref="R59:R60" si="17">SUM(F59:N59)</f>
        <v>0</v>
      </c>
      <c r="S59" s="19"/>
      <c r="T59" s="28"/>
      <c r="U59" s="141"/>
      <c r="V59" s="30">
        <f t="shared" si="7"/>
        <v>0</v>
      </c>
      <c r="W59" s="31"/>
      <c r="X59" s="32">
        <f t="shared" si="6"/>
        <v>0</v>
      </c>
      <c r="Y59" s="6"/>
      <c r="Z59" s="6"/>
      <c r="AA59" s="6"/>
      <c r="AB59" s="6"/>
      <c r="AC59" s="6"/>
    </row>
    <row r="60" spans="1:29" ht="29.1" customHeight="1" thickBot="1" x14ac:dyDescent="0.4">
      <c r="A60" s="180"/>
      <c r="B60" s="148" t="s">
        <v>111</v>
      </c>
      <c r="C60" s="159"/>
      <c r="D60" s="159"/>
      <c r="E60" s="159"/>
      <c r="F60" s="23"/>
      <c r="G60" s="158"/>
      <c r="H60" s="23"/>
      <c r="I60" s="23"/>
      <c r="J60" s="23"/>
      <c r="K60" s="23"/>
      <c r="L60" s="23"/>
      <c r="M60" s="23"/>
      <c r="N60" s="24"/>
      <c r="O60" s="264"/>
      <c r="P60" s="25">
        <f t="shared" si="15"/>
        <v>0</v>
      </c>
      <c r="Q60" s="26">
        <f t="shared" si="16"/>
        <v>0</v>
      </c>
      <c r="R60" s="143">
        <f t="shared" si="17"/>
        <v>0</v>
      </c>
      <c r="S60" s="19"/>
      <c r="T60" s="28"/>
      <c r="U60" s="29"/>
      <c r="V60" s="30">
        <f t="shared" si="7"/>
        <v>0</v>
      </c>
      <c r="W60" s="31"/>
      <c r="X60" s="32">
        <f t="shared" si="6"/>
        <v>0</v>
      </c>
      <c r="Y60" s="6"/>
      <c r="Z60" s="6"/>
      <c r="AA60" s="6"/>
      <c r="AB60" s="6"/>
      <c r="AC60" s="6"/>
    </row>
    <row r="61" spans="1:29" ht="29.1" customHeight="1" thickBot="1" x14ac:dyDescent="0.4">
      <c r="A61" s="180"/>
      <c r="B61" s="148" t="s">
        <v>111</v>
      </c>
      <c r="C61" s="159"/>
      <c r="D61" s="159"/>
      <c r="E61" s="159"/>
      <c r="F61" s="23"/>
      <c r="G61" s="158"/>
      <c r="H61" s="23"/>
      <c r="I61" s="23"/>
      <c r="J61" s="23"/>
      <c r="K61" s="23"/>
      <c r="L61" s="23"/>
      <c r="M61" s="23"/>
      <c r="N61" s="24"/>
      <c r="O61" s="264"/>
      <c r="P61" s="25">
        <f t="shared" ref="P61" si="18">IF(Q61=9,SUM(F61:N61)-SMALL(F61:N61,1)-SMALL(F61:N61,2),IF(Q61=8,SUM(F61:N61)-SMALL(F61:N61,1),SUM(F61:N61)))</f>
        <v>0</v>
      </c>
      <c r="Q61" s="26">
        <f t="shared" ref="Q61" si="19">COUNTA(F61:N61)</f>
        <v>0</v>
      </c>
      <c r="R61" s="143">
        <f t="shared" ref="R61" si="20">SUM(F61:N61)</f>
        <v>0</v>
      </c>
      <c r="S61" s="19"/>
      <c r="T61" s="28"/>
      <c r="U61" s="29"/>
      <c r="V61" s="30">
        <f t="shared" si="7"/>
        <v>0</v>
      </c>
      <c r="W61" s="31"/>
      <c r="X61" s="32">
        <f t="shared" si="6"/>
        <v>0</v>
      </c>
      <c r="Y61" s="6"/>
      <c r="Z61" s="6"/>
      <c r="AA61" s="6"/>
      <c r="AB61" s="6"/>
      <c r="AC61" s="6"/>
    </row>
    <row r="62" spans="1:29" ht="29.1" customHeight="1" thickBot="1" x14ac:dyDescent="0.4">
      <c r="A62" s="181"/>
      <c r="B62" s="80">
        <f>COUNTIF(B3:B61,"SI")</f>
        <v>17</v>
      </c>
      <c r="C62" s="42">
        <f>COUNTA(C3:C61)</f>
        <v>17</v>
      </c>
      <c r="D62" s="81"/>
      <c r="E62" s="81"/>
      <c r="F62" s="44">
        <f t="shared" ref="F62:M62" si="21">COUNTA(F3:F61)</f>
        <v>17</v>
      </c>
      <c r="G62" s="44">
        <f t="shared" si="21"/>
        <v>0</v>
      </c>
      <c r="H62" s="44">
        <f t="shared" si="21"/>
        <v>0</v>
      </c>
      <c r="I62" s="44">
        <f>COUNTA(I3:I61)</f>
        <v>0</v>
      </c>
      <c r="J62" s="44">
        <f t="shared" si="21"/>
        <v>0</v>
      </c>
      <c r="K62" s="44">
        <f>COUNTA(K3:K61)</f>
        <v>0</v>
      </c>
      <c r="L62" s="44">
        <f t="shared" si="21"/>
        <v>0</v>
      </c>
      <c r="M62" s="44">
        <f t="shared" si="21"/>
        <v>0</v>
      </c>
      <c r="N62" s="82"/>
      <c r="O62" s="267"/>
      <c r="P62" s="64">
        <f>SUM(P3:P61)</f>
        <v>541</v>
      </c>
      <c r="Q62" s="46"/>
      <c r="R62" s="65">
        <f>SUM(R3:R61)</f>
        <v>541</v>
      </c>
      <c r="S62" s="19"/>
      <c r="T62" s="28"/>
      <c r="U62" s="141"/>
      <c r="V62" s="30">
        <f t="shared" si="7"/>
        <v>0</v>
      </c>
      <c r="W62" s="31"/>
      <c r="X62" s="32">
        <f t="shared" si="6"/>
        <v>0</v>
      </c>
      <c r="Y62" s="6"/>
      <c r="Z62" s="6"/>
      <c r="AA62" s="6"/>
      <c r="AB62" s="6"/>
      <c r="AC62" s="6"/>
    </row>
    <row r="63" spans="1:29" ht="29.1" customHeight="1" thickBot="1" x14ac:dyDescent="0.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9"/>
      <c r="P63" s="69"/>
      <c r="Q63" s="6"/>
      <c r="R63" s="69"/>
      <c r="S63" s="19"/>
      <c r="T63" s="28"/>
      <c r="U63" s="29"/>
      <c r="V63" s="30">
        <f t="shared" si="7"/>
        <v>0</v>
      </c>
      <c r="W63" s="31"/>
      <c r="X63" s="32">
        <f t="shared" si="6"/>
        <v>0</v>
      </c>
      <c r="Y63" s="6"/>
      <c r="Z63" s="6"/>
      <c r="AA63" s="6"/>
      <c r="AB63" s="6"/>
      <c r="AC63" s="6"/>
    </row>
    <row r="64" spans="1:29" ht="29.1" customHeight="1" thickBot="1" x14ac:dyDescent="0.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19"/>
      <c r="T64" s="28"/>
      <c r="U64" s="29"/>
      <c r="V64" s="30">
        <f t="shared" si="7"/>
        <v>0</v>
      </c>
      <c r="W64" s="31"/>
      <c r="X64" s="32">
        <f t="shared" si="6"/>
        <v>0</v>
      </c>
      <c r="Y64" s="6"/>
      <c r="Z64" s="6"/>
      <c r="AA64" s="6"/>
      <c r="AB64" s="6"/>
      <c r="AC64" s="6"/>
    </row>
    <row r="65" spans="1:29" ht="29.1" customHeight="1" thickBot="1" x14ac:dyDescent="0.4">
      <c r="A65" s="178"/>
      <c r="B65" s="6"/>
      <c r="C65" s="48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50"/>
      <c r="Q65" s="6"/>
      <c r="R65" s="6"/>
      <c r="S65" s="19"/>
      <c r="T65" s="28">
        <v>1896</v>
      </c>
      <c r="U65" s="29" t="s">
        <v>108</v>
      </c>
      <c r="V65" s="30">
        <f t="shared" ref="V65" si="22">SUMIF($D$3:$D$94,T65,$R$3:$R$94)</f>
        <v>0</v>
      </c>
      <c r="W65" s="31"/>
      <c r="X65" s="32">
        <f t="shared" si="6"/>
        <v>0</v>
      </c>
      <c r="Y65" s="6"/>
      <c r="Z65" s="6"/>
      <c r="AA65" s="6"/>
      <c r="AB65" s="6"/>
      <c r="AC65" s="6"/>
    </row>
    <row r="66" spans="1:29" ht="29.1" customHeight="1" x14ac:dyDescent="0.35">
      <c r="A66" s="179"/>
      <c r="B66" s="6"/>
      <c r="C66" s="54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6"/>
      <c r="Q66" s="6"/>
      <c r="R66" s="6"/>
      <c r="S66" s="19"/>
      <c r="T66" s="6"/>
      <c r="U66" s="6"/>
      <c r="V66" s="39">
        <f>SUM(V3:V65)</f>
        <v>541</v>
      </c>
      <c r="W66" s="6"/>
      <c r="X66" s="41">
        <f>SUM(X3:X65)</f>
        <v>541</v>
      </c>
      <c r="Y66" s="6"/>
      <c r="Z66" s="6"/>
      <c r="AA66" s="6"/>
      <c r="AB66" s="6"/>
      <c r="AC66" s="6"/>
    </row>
    <row r="67" spans="1:29" ht="29.1" customHeight="1" x14ac:dyDescent="0.2">
      <c r="S67" s="19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29.1" customHeight="1" x14ac:dyDescent="0.2">
      <c r="S68" s="19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29.1" customHeight="1" x14ac:dyDescent="0.2">
      <c r="S69" s="19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29.1" customHeight="1" x14ac:dyDescent="0.2">
      <c r="S70" s="19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29.1" customHeight="1" x14ac:dyDescent="0.2">
      <c r="S71" s="19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29.1" customHeight="1" x14ac:dyDescent="0.2">
      <c r="S72" s="19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29.1" customHeight="1" x14ac:dyDescent="0.2">
      <c r="S73" s="19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29.1" customHeight="1" x14ac:dyDescent="0.2">
      <c r="S74" s="19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29.1" customHeight="1" x14ac:dyDescent="0.2">
      <c r="S75" s="19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28.5" customHeight="1" x14ac:dyDescent="0.2">
      <c r="S76" s="19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28.5" customHeight="1" x14ac:dyDescent="0.2"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ht="28.5" customHeight="1" x14ac:dyDescent="0.2"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ht="28.5" customHeight="1" x14ac:dyDescent="0.2"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ht="28.5" customHeight="1" x14ac:dyDescent="0.2"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20:24" ht="18.600000000000001" customHeight="1" x14ac:dyDescent="0.2">
      <c r="T81" s="6"/>
      <c r="U81" s="6"/>
      <c r="V81" s="6"/>
      <c r="W81" s="6"/>
      <c r="X81" s="6"/>
    </row>
    <row r="82" spans="20:24" ht="18.600000000000001" customHeight="1" x14ac:dyDescent="0.2">
      <c r="T82" s="6"/>
      <c r="U82" s="6"/>
    </row>
    <row r="83" spans="20:24" ht="18.600000000000001" customHeight="1" x14ac:dyDescent="0.2">
      <c r="T83" s="6"/>
      <c r="U83" s="6"/>
    </row>
    <row r="84" spans="20:24" ht="18.600000000000001" customHeight="1" x14ac:dyDescent="0.2">
      <c r="T84" s="6"/>
      <c r="U84" s="6"/>
    </row>
    <row r="85" spans="20:24" ht="18.600000000000001" customHeight="1" x14ac:dyDescent="0.2">
      <c r="T85" s="6"/>
      <c r="U85" s="6"/>
    </row>
    <row r="86" spans="20:24" ht="18.600000000000001" customHeight="1" x14ac:dyDescent="0.2">
      <c r="T86" s="6"/>
      <c r="U86" s="6"/>
    </row>
    <row r="87" spans="20:24" ht="18.600000000000001" customHeight="1" x14ac:dyDescent="0.2">
      <c r="T87" s="6"/>
      <c r="U87" s="6"/>
    </row>
    <row r="88" spans="20:24" ht="18.600000000000001" customHeight="1" x14ac:dyDescent="0.2">
      <c r="T88" s="6"/>
      <c r="U88" s="6"/>
    </row>
    <row r="89" spans="20:24" ht="18.600000000000001" customHeight="1" x14ac:dyDescent="0.2">
      <c r="T89" s="6"/>
      <c r="U89" s="6"/>
    </row>
    <row r="90" spans="20:24" ht="18.600000000000001" customHeight="1" x14ac:dyDescent="0.2">
      <c r="T90" s="6"/>
      <c r="U90" s="6"/>
    </row>
    <row r="91" spans="20:24" ht="18.600000000000001" customHeight="1" x14ac:dyDescent="0.2">
      <c r="T91" s="6"/>
      <c r="U91" s="6"/>
    </row>
    <row r="92" spans="20:24" ht="18.600000000000001" customHeight="1" x14ac:dyDescent="0.2">
      <c r="T92" s="6"/>
      <c r="U92" s="6"/>
    </row>
    <row r="93" spans="20:24" ht="18.600000000000001" customHeight="1" x14ac:dyDescent="0.2">
      <c r="T93" s="6"/>
      <c r="U93" s="6"/>
    </row>
    <row r="94" spans="20:24" ht="18.600000000000001" customHeight="1" x14ac:dyDescent="0.2">
      <c r="T94" s="6"/>
      <c r="U94" s="6"/>
    </row>
    <row r="95" spans="20:24" ht="18.600000000000001" customHeight="1" x14ac:dyDescent="0.2">
      <c r="T95" s="6"/>
      <c r="U95" s="6"/>
    </row>
    <row r="96" spans="20:24" ht="18.600000000000001" customHeight="1" x14ac:dyDescent="0.2">
      <c r="T96" s="6"/>
      <c r="U96" s="6"/>
    </row>
    <row r="97" spans="20:21" ht="18.600000000000001" customHeight="1" x14ac:dyDescent="0.2">
      <c r="T97" s="6"/>
      <c r="U97" s="6"/>
    </row>
    <row r="98" spans="20:21" ht="18.600000000000001" customHeight="1" x14ac:dyDescent="0.2">
      <c r="T98" s="6"/>
      <c r="U98" s="6"/>
    </row>
    <row r="99" spans="20:21" ht="18.600000000000001" customHeight="1" x14ac:dyDescent="0.2">
      <c r="T99" s="6"/>
      <c r="U99" s="6"/>
    </row>
    <row r="100" spans="20:21" ht="18.600000000000001" customHeight="1" x14ac:dyDescent="0.2">
      <c r="T100" s="6"/>
      <c r="U100" s="6"/>
    </row>
  </sheetData>
  <sortState xmlns:xlrd2="http://schemas.microsoft.com/office/spreadsheetml/2017/richdata2" ref="A3:R49">
    <sortCondition descending="1" ref="P3:P49"/>
  </sortState>
  <mergeCells count="1">
    <mergeCell ref="B1:G1"/>
  </mergeCells>
  <conditionalFormatting sqref="A3:B61">
    <cfRule type="containsText" dxfId="21" priority="1" stopIfTrue="1" operator="containsText" text="SI">
      <formula>NOT(ISERROR(SEARCH("SI",A3)))</formula>
    </cfRule>
    <cfRule type="containsText" dxfId="2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Roman,Regular"&amp;12&amp;K000000YA M</oddHeader>
    <oddFooter>&amp;L&amp;"Helvetica,Regular"&amp;12&amp;K000000&amp;P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23</vt:i4>
      </vt:variant>
    </vt:vector>
  </HeadingPairs>
  <TitlesOfParts>
    <vt:vector size="23" baseType="lpstr">
      <vt:lpstr>S1 M</vt:lpstr>
      <vt:lpstr>S1 F</vt:lpstr>
      <vt:lpstr>S2 M</vt:lpstr>
      <vt:lpstr>S2 F</vt:lpstr>
      <vt:lpstr>S3 M</vt:lpstr>
      <vt:lpstr>S3 F</vt:lpstr>
      <vt:lpstr>S4 M</vt:lpstr>
      <vt:lpstr>S4 F</vt:lpstr>
      <vt:lpstr>M1 M</vt:lpstr>
      <vt:lpstr>M1 F</vt:lpstr>
      <vt:lpstr>M2 M</vt:lpstr>
      <vt:lpstr>M2 F</vt:lpstr>
      <vt:lpstr>M3 M </vt:lpstr>
      <vt:lpstr>M3 F</vt:lpstr>
      <vt:lpstr>M4 M</vt:lpstr>
      <vt:lpstr>M4 F</vt:lpstr>
      <vt:lpstr>M5 M</vt:lpstr>
      <vt:lpstr>M5 F</vt:lpstr>
      <vt:lpstr>M6 M</vt:lpstr>
      <vt:lpstr>Punti Squadre</vt:lpstr>
      <vt:lpstr>CLASSIFICA</vt:lpstr>
      <vt:lpstr>Punti provvisorio</vt:lpstr>
      <vt:lpstr>Class Punti Prov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Moruzzi</dc:creator>
  <cp:lastModifiedBy>Barbara Bertelli</cp:lastModifiedBy>
  <cp:lastPrinted>2024-05-02T14:08:56Z</cp:lastPrinted>
  <dcterms:created xsi:type="dcterms:W3CDTF">2016-09-12T21:07:08Z</dcterms:created>
  <dcterms:modified xsi:type="dcterms:W3CDTF">2025-04-14T13:05:38Z</dcterms:modified>
</cp:coreProperties>
</file>